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EPLAN\Encuestas\Año 2024\"/>
    </mc:Choice>
  </mc:AlternateContent>
  <xr:revisionPtr revIDLastSave="0" documentId="8_{AB4758EE-E03B-4953-A7E8-095234212C38}" xr6:coauthVersionLast="36" xr6:coauthVersionMax="36" xr10:uidLastSave="{00000000-0000-0000-0000-000000000000}"/>
  <bookViews>
    <workbookView xWindow="0" yWindow="0" windowWidth="28800" windowHeight="11625" tabRatio="742" activeTab="5" xr2:uid="{00000000-000D-0000-FFFF-FFFF00000000}"/>
  </bookViews>
  <sheets>
    <sheet name="Anexo 1" sheetId="6" r:id="rId1"/>
    <sheet name="Base de datos encuesta" sheetId="3" r:id="rId2"/>
    <sheet name="Anexo 2" sheetId="1" r:id="rId3"/>
    <sheet name="Tamaño de muestra" sheetId="5" state="hidden" r:id="rId4"/>
    <sheet name="Cálculo del indicador de SC" sheetId="2" r:id="rId5"/>
    <sheet name="Tablero de control" sheetId="4" r:id="rId6"/>
  </sheets>
  <definedNames>
    <definedName name="_xlnm._FilterDatabase" localSheetId="1" hidden="1">'Base de datos encuesta'!$A$1:$AL$308</definedName>
    <definedName name="_xlnm.Print_Area" localSheetId="2">'Anexo 2'!$B$5:$R$72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4" i="1" l="1"/>
  <c r="Q44" i="1"/>
  <c r="S71" i="1"/>
  <c r="S45" i="1"/>
  <c r="S68" i="1"/>
  <c r="S67" i="1"/>
  <c r="S66" i="1"/>
  <c r="S63" i="1"/>
  <c r="S62" i="1"/>
  <c r="S59" i="1"/>
  <c r="S58" i="1"/>
  <c r="S57" i="1"/>
  <c r="S54" i="1"/>
  <c r="S53" i="1"/>
  <c r="S52" i="1"/>
  <c r="S49" i="1"/>
  <c r="S48" i="1"/>
  <c r="S47" i="1"/>
  <c r="S46" i="1"/>
  <c r="S43" i="1"/>
  <c r="K43" i="1" l="1"/>
  <c r="N43" i="1"/>
  <c r="M43" i="1"/>
  <c r="L43" i="1"/>
  <c r="Q43" i="1"/>
  <c r="C19" i="5"/>
  <c r="K5" i="1" s="1"/>
  <c r="P43" i="1"/>
  <c r="C17" i="5"/>
  <c r="Q71" i="1" l="1"/>
  <c r="K71" i="1"/>
  <c r="R71" i="1" l="1"/>
  <c r="Q68" i="1"/>
  <c r="P68" i="1"/>
  <c r="O68" i="1"/>
  <c r="N68" i="1"/>
  <c r="M68" i="1"/>
  <c r="L68" i="1"/>
  <c r="K68" i="1"/>
  <c r="Q67" i="1"/>
  <c r="P67" i="1"/>
  <c r="O67" i="1"/>
  <c r="N67" i="1"/>
  <c r="M67" i="1"/>
  <c r="L67" i="1"/>
  <c r="K67" i="1"/>
  <c r="Q66" i="1"/>
  <c r="P66" i="1"/>
  <c r="O66" i="1"/>
  <c r="N66" i="1"/>
  <c r="M66" i="1"/>
  <c r="L66" i="1"/>
  <c r="K66" i="1"/>
  <c r="Q63" i="1"/>
  <c r="P63" i="1"/>
  <c r="O63" i="1"/>
  <c r="N63" i="1"/>
  <c r="M63" i="1"/>
  <c r="L63" i="1"/>
  <c r="K63" i="1"/>
  <c r="Q62" i="1"/>
  <c r="P62" i="1"/>
  <c r="O62" i="1"/>
  <c r="N62" i="1"/>
  <c r="M62" i="1"/>
  <c r="L62" i="1"/>
  <c r="K62" i="1"/>
  <c r="Q59" i="1"/>
  <c r="P59" i="1"/>
  <c r="O59" i="1"/>
  <c r="N59" i="1"/>
  <c r="M59" i="1"/>
  <c r="L59" i="1"/>
  <c r="K59" i="1"/>
  <c r="Q58" i="1"/>
  <c r="P58" i="1"/>
  <c r="O58" i="1"/>
  <c r="N58" i="1"/>
  <c r="M58" i="1"/>
  <c r="L58" i="1"/>
  <c r="K58" i="1"/>
  <c r="Q57" i="1"/>
  <c r="P57" i="1"/>
  <c r="O57" i="1"/>
  <c r="N57" i="1"/>
  <c r="M57" i="1"/>
  <c r="L57" i="1"/>
  <c r="K57" i="1"/>
  <c r="Q54" i="1"/>
  <c r="P54" i="1"/>
  <c r="O54" i="1"/>
  <c r="N54" i="1"/>
  <c r="M54" i="1"/>
  <c r="L54" i="1"/>
  <c r="K54" i="1"/>
  <c r="Q53" i="1"/>
  <c r="P53" i="1"/>
  <c r="O53" i="1"/>
  <c r="N53" i="1"/>
  <c r="M53" i="1"/>
  <c r="L53" i="1"/>
  <c r="K53" i="1"/>
  <c r="Q52" i="1"/>
  <c r="P52" i="1"/>
  <c r="O52" i="1"/>
  <c r="N52" i="1"/>
  <c r="M52" i="1"/>
  <c r="L52" i="1"/>
  <c r="K52" i="1"/>
  <c r="Q49" i="1"/>
  <c r="P49" i="1"/>
  <c r="O49" i="1"/>
  <c r="N49" i="1"/>
  <c r="M49" i="1"/>
  <c r="L49" i="1"/>
  <c r="K49" i="1"/>
  <c r="Q48" i="1"/>
  <c r="K48" i="1"/>
  <c r="Q47" i="1"/>
  <c r="K47" i="1"/>
  <c r="Q46" i="1"/>
  <c r="P46" i="1"/>
  <c r="O46" i="1"/>
  <c r="N46" i="1"/>
  <c r="M46" i="1"/>
  <c r="L46" i="1"/>
  <c r="K46" i="1"/>
  <c r="Q45" i="1"/>
  <c r="P45" i="1"/>
  <c r="O45" i="1"/>
  <c r="N45" i="1"/>
  <c r="M45" i="1"/>
  <c r="L45" i="1"/>
  <c r="K45" i="1"/>
  <c r="K44" i="1"/>
  <c r="T44" i="1" s="1"/>
  <c r="O43" i="1"/>
  <c r="R43" i="1" l="1"/>
  <c r="T43" i="1"/>
  <c r="R44" i="1"/>
  <c r="R46" i="1"/>
  <c r="R48" i="1"/>
  <c r="R49" i="1"/>
  <c r="R47" i="1"/>
  <c r="R66" i="1"/>
  <c r="T68" i="1"/>
  <c r="C27" i="4" s="1"/>
  <c r="T67" i="1"/>
  <c r="C26" i="4" s="1"/>
  <c r="R52" i="1"/>
  <c r="R54" i="1"/>
  <c r="R57" i="1"/>
  <c r="R68" i="1"/>
  <c r="R59" i="1"/>
  <c r="R67" i="1"/>
  <c r="R53" i="1"/>
  <c r="R58" i="1"/>
  <c r="R62" i="1"/>
  <c r="R45" i="1"/>
  <c r="R63" i="1"/>
  <c r="T66" i="1"/>
  <c r="T63" i="1"/>
  <c r="C23" i="4" s="1"/>
  <c r="T62" i="1"/>
  <c r="T59" i="1"/>
  <c r="C20" i="4" s="1"/>
  <c r="T58" i="1"/>
  <c r="C19" i="4" s="1"/>
  <c r="T57" i="1"/>
  <c r="T54" i="1"/>
  <c r="C16" i="4" s="1"/>
  <c r="T53" i="1"/>
  <c r="C15" i="4" s="1"/>
  <c r="T52" i="1"/>
  <c r="T49" i="1"/>
  <c r="C12" i="4" s="1"/>
  <c r="T48" i="1"/>
  <c r="C11" i="4" s="1"/>
  <c r="T47" i="1"/>
  <c r="C10" i="4" s="1"/>
  <c r="T46" i="1"/>
  <c r="C9" i="4" s="1"/>
  <c r="T45" i="1"/>
  <c r="C8" i="4" s="1"/>
  <c r="C7" i="4"/>
  <c r="C28" i="2" l="1"/>
  <c r="C14" i="4"/>
  <c r="C27" i="2"/>
  <c r="C25" i="4"/>
  <c r="C30" i="2"/>
  <c r="C22" i="4"/>
  <c r="C29" i="2"/>
  <c r="C6" i="4"/>
  <c r="C26" i="2"/>
  <c r="C18" i="4"/>
  <c r="C31" i="2" l="1"/>
  <c r="C28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Ronald Ernesto Jauregui Chipana</author>
  </authors>
  <commentList>
    <comment ref="B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Enumerar la cantidad de encuestas descritas para su EP</t>
        </r>
      </text>
    </comment>
  </commentList>
</comments>
</file>

<file path=xl/sharedStrings.xml><?xml version="1.0" encoding="utf-8"?>
<sst xmlns="http://schemas.openxmlformats.org/spreadsheetml/2006/main" count="1835" uniqueCount="284">
  <si>
    <t>CANTIDAD DE MUESTRA POR EMPRESA PRESTADORA PARA ENCUESTAS DE SATISFACCIÓN DEL CLIENTE SOLICITADAS</t>
  </si>
  <si>
    <t>N°</t>
  </si>
  <si>
    <t>Empresa Prestadora</t>
  </si>
  <si>
    <t>Muestra 2025</t>
  </si>
  <si>
    <t>EMUSAP S.A.</t>
  </si>
  <si>
    <t>EPS ILO S.A.</t>
  </si>
  <si>
    <t>EPS SEDA HUANUCO S.A.</t>
  </si>
  <si>
    <t>SEDALIB S.A.</t>
  </si>
  <si>
    <t>EMAPACOP S.A.</t>
  </si>
  <si>
    <t>EPSEL S.A.</t>
  </si>
  <si>
    <t>EPS SEDALORETO S.A.</t>
  </si>
  <si>
    <t>SEDAPAR S.A.</t>
  </si>
  <si>
    <t>EPS EMAPA CAÑETE S.A.</t>
  </si>
  <si>
    <t>EPS SEDACUSCO S.A.</t>
  </si>
  <si>
    <t>EMSAPUNO S.A.</t>
  </si>
  <si>
    <t xml:space="preserve">EPS GRAU S.A. </t>
  </si>
  <si>
    <t>EPSSMU S.A.</t>
  </si>
  <si>
    <t>EPS CHAVIN S.A.</t>
  </si>
  <si>
    <t>AGUA TUMBES</t>
  </si>
  <si>
    <t>EPS EMAQ S.A.</t>
  </si>
  <si>
    <t>EMAPA PASCO S.A.</t>
  </si>
  <si>
    <t xml:space="preserve">EMAPAB S.A. </t>
  </si>
  <si>
    <t>EMAPISCO S.A.</t>
  </si>
  <si>
    <t>EPS BARRANCA S.A.</t>
  </si>
  <si>
    <t>EPS SEDACAJ S.A.</t>
  </si>
  <si>
    <t>EPS EMAPICA S.A.</t>
  </si>
  <si>
    <t>EPS TACNA S.A.</t>
  </si>
  <si>
    <t>EPS EMPSSAPAL S.A.</t>
  </si>
  <si>
    <t>EMAPAVIGS S.A.</t>
  </si>
  <si>
    <t>EPS SIERRA CENTRAL S.R.L.</t>
  </si>
  <si>
    <t>EPS SEDACHIMBOTE S.A.</t>
  </si>
  <si>
    <t>EPS NOR PUNO S.A.</t>
  </si>
  <si>
    <t>EMAPA SAN MARTÍN S.A.</t>
  </si>
  <si>
    <t>EPS SEDAJULIACA S.A.</t>
  </si>
  <si>
    <t xml:space="preserve">EPS EMAPAT S.A. </t>
  </si>
  <si>
    <t>EPS MUNICIPAL MANTARO S.A.</t>
  </si>
  <si>
    <t>EPS SEMAPACH S.A.</t>
  </si>
  <si>
    <t>EPS EMUSAP ABANCAY S.A.</t>
  </si>
  <si>
    <t>EPSSSC S.A.</t>
  </si>
  <si>
    <t>EPS EMSAP CHANKA S.A.</t>
  </si>
  <si>
    <t>EPS MOYOBAMBA S.A.</t>
  </si>
  <si>
    <t>EPS MARAÑON S.A.</t>
  </si>
  <si>
    <t>EMAPA - HVCA S.A.</t>
  </si>
  <si>
    <t>EPS SEDAM HUANCAYO S.A.</t>
  </si>
  <si>
    <t>EPS MOQUEGUA S.A.</t>
  </si>
  <si>
    <t>EPS EMSAPA CALCA S.A.</t>
  </si>
  <si>
    <t>EMAPA - Y S.R.L.</t>
  </si>
  <si>
    <t>EPS AGUAS DEL ALTIPLANO S.R.L.</t>
  </si>
  <si>
    <t>EMAPA HUARAL S.A.</t>
  </si>
  <si>
    <t>EMSAPA YAULI LA OROYA S.R.L.</t>
  </si>
  <si>
    <t>EPS AGUAS DE LIMA NORTE S.A.</t>
  </si>
  <si>
    <t>EPS RIOJA S.A.</t>
  </si>
  <si>
    <t>Nº_Suministro</t>
  </si>
  <si>
    <t>Nº_encuesta</t>
  </si>
  <si>
    <t>Fecha</t>
  </si>
  <si>
    <t>Departamento</t>
  </si>
  <si>
    <t>Provincia</t>
  </si>
  <si>
    <t>Distrito</t>
  </si>
  <si>
    <t>Localidad</t>
  </si>
  <si>
    <t>EPS</t>
  </si>
  <si>
    <t>1.1 ¿Cuál es su rango de edad en años?:</t>
  </si>
  <si>
    <t>1.2 Sexo</t>
  </si>
  <si>
    <t>1.3 ¿Cuál es el idioma que aprendió en su niñez?</t>
  </si>
  <si>
    <t>Especifique</t>
  </si>
  <si>
    <t>1.4 ¿Presenta alguna discapacidad?</t>
  </si>
  <si>
    <t>1.5 Es responsable financieramente : si=1, no=2</t>
  </si>
  <si>
    <t>vinculo</t>
  </si>
  <si>
    <t>motivo</t>
  </si>
  <si>
    <t>1.6 ¿Qué medio utiliza frecuentemente para comunicarse?</t>
  </si>
  <si>
    <t>2.1¿El servicio de agua que recibe cubre sus necesidades adecuadamente? (puntaje del 1 al 7)</t>
  </si>
  <si>
    <t>2.2 ¿El servicio de agua que recibe tiene olor, color o sabor anormales? (Si=1, No=7)</t>
  </si>
  <si>
    <t>2.3 ¿La continuidad (horas de servicio) en su zona es adecuada? (puntaje del 1 al 7)</t>
  </si>
  <si>
    <t>2.4 ¿La presión de agua en su zona es adecuada? (puntaje del 1 al 7)</t>
  </si>
  <si>
    <t>2.5 ¿Las redes  de agua externas  a su domicilio se rompen con frecuencia?(Si=1, No=7)</t>
  </si>
  <si>
    <t>2.6 ¿Las redes de desagüe externas a su domicilio se atoran con frecuencia?(Si=1, No=7)</t>
  </si>
  <si>
    <t>2.7 ¿Cómo calificaría en general su satisfacción con respectoa los servicios de agua potable y/o desagüe que brinda la EPS? (puntaje del 1 al 7)</t>
  </si>
  <si>
    <t>3.1 ¿Cuándo usted comunica a la EPS sobre algún problema en el servicio lo atienden inmediatamente? (puntaje del 1 al 7). Si en caso no hubiera presentado algún problema pase a la pregunta 3.3</t>
  </si>
  <si>
    <t>3.2 ¿Considera que el tiempo de espera en la atención en las oficinas de la EPS es adecuado? (puntaje del 1 al 7).</t>
  </si>
  <si>
    <t>3.3 ¿Está usted informado acerca de los comunicados de la EPS sobre los cortes del servicio? (puntaje del 1 al 7).</t>
  </si>
  <si>
    <t xml:space="preserve">4.1 ¿Cuándo usted ha presentado algún reclamo (modalidad presencial, telefónica o virtual), considera que la atención ha sido buena? (puntaje del 1 al 7). Si el usuario nunca ha presentado un reclamo pase a la pregunta 4.3 </t>
  </si>
  <si>
    <t xml:space="preserve">4.2 ¿Cuándo usted ha presentado algún reclamo (modalidad presencial, telefónica o virtual), considera que la atención ha sido rápida? (puntaje del 1 al 7).  </t>
  </si>
  <si>
    <t xml:space="preserve">4.3 ¿Está usted satisfecho respecto a la atención recibida por parte de la EPS (modalidad presencial, telefónica o virtual)? (puntaje del 1 al 7).  </t>
  </si>
  <si>
    <t>5.1 ¿Cómo calificaría la capacidad técnica del personal de la EPS sobre los servicios que brindan? (puntaje del 1 al 7)</t>
  </si>
  <si>
    <t>5.2 ¿Cómo calificaría usted en general la labor o el desempeño de la EPS? (puntaje del 1 al 7)</t>
  </si>
  <si>
    <t xml:space="preserve">6.1 ¿El personal técnico que lo atiende está adecuadamente identificado?  (puntaje del 1 al 7). Si el usuario nunca ha recibido personal técnico pase a la pregunta 6.3 </t>
  </si>
  <si>
    <t xml:space="preserve">6.2 ¿El personal técnico cuenta con todo el equipo necesario para brindarle atención ?  (puntaje del 1 al 7). </t>
  </si>
  <si>
    <t xml:space="preserve">6.3 ¿Cómo calificaría la información disponible  (facturación, reclamo, contactos de emergencia, entre otros) por parte de la EPS?  (puntaje del 1 al 7). </t>
  </si>
  <si>
    <t>7.1 Tiene Ud. alguna sugerencia respecto al servicio recibido por la EPS (SI=1, NO=2)</t>
  </si>
  <si>
    <t xml:space="preserve">7.2 Si contestó "SI"  especifique: </t>
  </si>
  <si>
    <t>Número de encuestas</t>
  </si>
  <si>
    <t>N° encuesta:</t>
  </si>
  <si>
    <t>Fecha:</t>
  </si>
  <si>
    <t xml:space="preserve">Departamento: </t>
  </si>
  <si>
    <t>Empresa Prestadora de Servicios de Saneamiento</t>
  </si>
  <si>
    <t>"ENCUESTA A LOS USUARIOS DE LOS SERVICIOS BRINDADOS POR LAS EPS"</t>
  </si>
  <si>
    <t>I. Perfil del usuario</t>
  </si>
  <si>
    <t>Señala con una (x) dentro del recuadro correspondiente a la pregunta</t>
  </si>
  <si>
    <t>¿Cuál es su rango de edad en años?</t>
  </si>
  <si>
    <t>Sexo</t>
  </si>
  <si>
    <t>¿Cuál es el idioma que aprendió en su niñez?</t>
  </si>
  <si>
    <t xml:space="preserve"> Quechua  (    )</t>
  </si>
  <si>
    <t>De 18 a 29  (    )</t>
  </si>
  <si>
    <t xml:space="preserve"> Aymara  (    ) </t>
  </si>
  <si>
    <t>De 30 a 44  (    )</t>
  </si>
  <si>
    <t>Masculino  (    )</t>
  </si>
  <si>
    <t>Ashaninka    (     )</t>
  </si>
  <si>
    <t>De 45 a 59  (    )</t>
  </si>
  <si>
    <t xml:space="preserve">Femenino  (    ) </t>
  </si>
  <si>
    <t>Shipibo - Konibo  (    )</t>
  </si>
  <si>
    <t xml:space="preserve">De 60 a más en años  (    ) </t>
  </si>
  <si>
    <t>NR (    )</t>
  </si>
  <si>
    <t>Castellano  (    )</t>
  </si>
  <si>
    <t>NS/NR    (     )</t>
  </si>
  <si>
    <t xml:space="preserve"> Otros    (     )</t>
  </si>
  <si>
    <t>¿Presenta alguna discapacidad?</t>
  </si>
  <si>
    <t>¿Es usted responsable financieramente del pago del recibo de agua?</t>
  </si>
  <si>
    <t>¿Qué medio utiliza frecuentemente para comunicarse?</t>
  </si>
  <si>
    <t>Para ver parcial o total  (    )</t>
  </si>
  <si>
    <t xml:space="preserve"> Teléfono  (    )</t>
  </si>
  <si>
    <t xml:space="preserve">Para oir parcial o total  (    ) </t>
  </si>
  <si>
    <t>Si  (    )</t>
  </si>
  <si>
    <t xml:space="preserve"> Facebook  (    ) </t>
  </si>
  <si>
    <t>Para hablar parcial o total    (     )</t>
  </si>
  <si>
    <t xml:space="preserve">No  (    ) </t>
  </si>
  <si>
    <t>Correo electrónico   (     )</t>
  </si>
  <si>
    <t>Para usar brazos / manos / piernas  (    )</t>
  </si>
  <si>
    <t xml:space="preserve">Si la respuesta es no, especificar que vinculo tiene con el responsable …...................... </t>
  </si>
  <si>
    <t>Presencial   (    )</t>
  </si>
  <si>
    <t>Mental o intelectual  (    )</t>
  </si>
  <si>
    <t>Whatsapp  (    )</t>
  </si>
  <si>
    <t>No tiene</t>
  </si>
  <si>
    <t>Radio    (     )</t>
  </si>
  <si>
    <t xml:space="preserve"> NS/NR  </t>
  </si>
  <si>
    <t>Otro</t>
  </si>
  <si>
    <t>II. Fiabilidad del servicio</t>
  </si>
  <si>
    <t>NS/NR</t>
  </si>
  <si>
    <t>Señala con (x), 1 (significa el puntaje más bajo) y 7 (el puntaje más alto, totalmente de acuerdo) aplicable para preguntas 2,1, 2,3, 2,4 y 2,7; 
/ Para el caso, si es Si califica como 1, si es No califica como 7 aplicable para preguntas 2,2, 2,5 y 2,6</t>
  </si>
  <si>
    <t>¿El servicio de agua que recibe cubre sus necesidades adecuadamente? (puntaje del 1 al 7)</t>
  </si>
  <si>
    <t>El servicio de agua que recibe tiene olor, color o sabor anormales? (Si=1, No=7)</t>
  </si>
  <si>
    <t>¿La continuidad (horas de servicio) en su zona es adecuada? (puntaje del 1 al 7)</t>
  </si>
  <si>
    <t>¿La presión de agua en su zona es adecuada? (puntaje del 1 al 7)</t>
  </si>
  <si>
    <t>¿Las redes  de agua externas  a su domicilio se rompen con frecuencia? (Si=1, No=7)</t>
  </si>
  <si>
    <t>¿Las redes de desagüe externas a su domicilio se atoran con frecuencia? (Si=1, No=7)</t>
  </si>
  <si>
    <t>¿Cómo calificaría en general su satisfacción con respecto a los servicios de agua potable y/o desagüe que brinda la EPS? (puntaje del 1 al 7)</t>
  </si>
  <si>
    <t>III. Capacidad de respuesta</t>
  </si>
  <si>
    <t>Señala con (x), 1 (significa el puntaje más bajo) y 7 (el puntaje más alto, totalmente de acuerdo)</t>
  </si>
  <si>
    <t>¿Cuándo usted comunica a la EPS sobre algún problema en el servicio lo atienden inmediatamente? (puntaje del 1 al 7). Si en caso no hubiera presentado algún problema pase a la pregunta 3.3</t>
  </si>
  <si>
    <t>ok</t>
  </si>
  <si>
    <r>
      <t>¿Considera que el tiempo de espera en la atención</t>
    </r>
    <r>
      <rPr>
        <strike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en las oficinas de la EPS  es adecuado? (puntaje del 1 al 7).</t>
    </r>
  </si>
  <si>
    <t>¿Está usted informado acerca de los comunicados de la EPS sobre los cortes del servicio? (puntaje del 1 al 7).</t>
  </si>
  <si>
    <t>IV. Seguridad</t>
  </si>
  <si>
    <t>¿Cuándo usted ha presentado algún reclamo (modalidad presencial, telefónica  o virtual), considera que la atención ha sido buena? (puntaje del 1 al 7). Si el usuario nunca ha presentado un reclamo pase a la pregunta 4.3</t>
  </si>
  <si>
    <t xml:space="preserve">¿Cuándo usted ha presentado algún reclamo (modalidad presencial, telefónica o virtual), considera que la atención ha sido rápida? (puntaje del 1 al 7).  </t>
  </si>
  <si>
    <t xml:space="preserve">¿Está usted satisfecho respecto a la atención recibida por parte de la EPS (modalidad presencial, telefónica o virtual)? (puntaje del 1 al 7).  </t>
  </si>
  <si>
    <t>V. Empatía</t>
  </si>
  <si>
    <t>¿Cómo calificaría la capacidad técnica  del personal de la EPS sobre los servicios que brindan? (puntaje del 1 al 7)</t>
  </si>
  <si>
    <t>¿Cómo calificaría usted en general la labor o el desempeño de la EPS? (puntaje del 1 al 7)</t>
  </si>
  <si>
    <t>VI. Elementos Tangibles</t>
  </si>
  <si>
    <t>¿El personal técnico que lo atiende está adecuadamente identificado?  (puntaje del 1 al 7). Si el usuario nunca ha recibido personal técnico pase a la pregunta 6.3</t>
  </si>
  <si>
    <t>¿El personal técnico cuenta con todo el equipo necesario para brindarle atención? (puntaje del 1 al 7).</t>
  </si>
  <si>
    <t>¿Cómo calificaría la información disponible  (facturación, reclamo, contactos de emergencia, entre otros) por parte de la EPS ? (puntaje del 1 al 7).</t>
  </si>
  <si>
    <t>VII Sugerencia</t>
  </si>
  <si>
    <t>SI</t>
  </si>
  <si>
    <t>NO</t>
  </si>
  <si>
    <t>Tiene Ud. alguna sugerencia respecto al servicio recibido por la EPS (SI=1, NO=7)</t>
  </si>
  <si>
    <t>Si contestó "SI"  especifique:  (0=ninguna)</t>
  </si>
  <si>
    <t>Expresión para el cálculo del tamaño de la muestra</t>
  </si>
  <si>
    <t>EJEMPLO: TAMAÑO DE MUESTRA EMAPA HUARAL</t>
  </si>
  <si>
    <t>Parámetros</t>
  </si>
  <si>
    <t>Valores</t>
  </si>
  <si>
    <t>N= Total de usuarios (conexiones) de 18 años en las EPS.</t>
  </si>
  <si>
    <t>Colocar el total de muestra asignada</t>
  </si>
  <si>
    <t>d= Es el margen de error permisible
(i)EPS Grande 1: 0.048 (5%), (ii) EPS Grande 2: 0.068 (7%), (iii) EPS Mediana: 0.068 (7%), (iv) EPS Pequeña: 0.098 (10%)</t>
  </si>
  <si>
    <t>Colocar el porcentaje asignado a su grupo de EP</t>
  </si>
  <si>
    <t>Z= valor de la abscisa (1.96) de la distribución normal para un 95% de confianza</t>
  </si>
  <si>
    <t>TNR= Tasa de no respuesta esperada. Se refiere a al porcentaje de entrevistas no realizadas debido a problemas de rechazo durante la entrevista. Se estima una TNR del 5%.</t>
  </si>
  <si>
    <t>P= proporción de ocurrencia de alguna característica en la población, 0.50 (máxima varianza)</t>
  </si>
  <si>
    <t>Q = 1 – P</t>
  </si>
  <si>
    <t>n= Número de usuarios (conexiones) en la muestra</t>
  </si>
  <si>
    <t>CÁLCULO DEL INDICADOR DE SATISFACCIÓN DEL CLIENTE</t>
  </si>
  <si>
    <t>Dimensión</t>
  </si>
  <si>
    <t>Por dimensión</t>
  </si>
  <si>
    <t>Fiabilidad del servicio</t>
  </si>
  <si>
    <t>Capacidad de respuesta</t>
  </si>
  <si>
    <t>Seguridad</t>
  </si>
  <si>
    <t>Empatía</t>
  </si>
  <si>
    <t>Elementos Tangibles</t>
  </si>
  <si>
    <t>Indicador de satisfacción año "n"</t>
  </si>
  <si>
    <t xml:space="preserve">TABLERO DE CONTROL </t>
  </si>
  <si>
    <t>DIMENSIONES</t>
  </si>
  <si>
    <t>EPS X</t>
  </si>
  <si>
    <t>FIABILIDAD</t>
  </si>
  <si>
    <t>Cumplimiento de Promesas y Compromisos</t>
  </si>
  <si>
    <t xml:space="preserve">Calidad del Agua </t>
  </si>
  <si>
    <t>Continuidad del Servicio</t>
  </si>
  <si>
    <t>Presión del Agua</t>
  </si>
  <si>
    <t>Estado de las Redes de Aguas Externas</t>
  </si>
  <si>
    <t>Redes de Desagüe</t>
  </si>
  <si>
    <t>Calificación General</t>
  </si>
  <si>
    <t>CAPACIDAD DE RESPUESTA</t>
  </si>
  <si>
    <t>Atención Inmediata a problemas reportados</t>
  </si>
  <si>
    <t>Tiempo de Espera en Oficinas</t>
  </si>
  <si>
    <t>Información sobre Cortes del Servicio</t>
  </si>
  <si>
    <t>SEGURIDAD</t>
  </si>
  <si>
    <t>Calidad de atención del personal ante un reclamo</t>
  </si>
  <si>
    <t>Rapidez en la Atención a Reclamos</t>
  </si>
  <si>
    <t>Satisfacción General con la Atención de la EPS</t>
  </si>
  <si>
    <t>EMPATÍA</t>
  </si>
  <si>
    <t>Capacidad Técnica del Personal</t>
  </si>
  <si>
    <t>Labor o Desempeño de la EPS</t>
  </si>
  <si>
    <t>ELEMENTOS TANGIBLES</t>
  </si>
  <si>
    <t>Identificación del Personal Técnico</t>
  </si>
  <si>
    <t>Disponibilidad de Equipos para el Personal Técnico</t>
  </si>
  <si>
    <t>Satisfacción con la Información Disponible</t>
  </si>
  <si>
    <t>INDICADOR DE SATISFACCIÓN</t>
  </si>
  <si>
    <t xml:space="preserve">Loreto </t>
  </si>
  <si>
    <t xml:space="preserve">Maynas </t>
  </si>
  <si>
    <t xml:space="preserve">San Juan </t>
  </si>
  <si>
    <t>SEDALORETO S.A</t>
  </si>
  <si>
    <t>De 45 a 59</t>
  </si>
  <si>
    <t>Femenino</t>
  </si>
  <si>
    <t xml:space="preserve">No tiene </t>
  </si>
  <si>
    <t>Teléfono</t>
  </si>
  <si>
    <t>De 30 a 44</t>
  </si>
  <si>
    <t>Castellano</t>
  </si>
  <si>
    <t>Mejorar el servicio</t>
  </si>
  <si>
    <t>Iquitos</t>
  </si>
  <si>
    <t>De 18 a 29</t>
  </si>
  <si>
    <t>hija</t>
  </si>
  <si>
    <t>Whatsapp</t>
  </si>
  <si>
    <t xml:space="preserve">Belén </t>
  </si>
  <si>
    <t>Belén</t>
  </si>
  <si>
    <t xml:space="preserve">Masculino </t>
  </si>
  <si>
    <t>Presencial</t>
  </si>
  <si>
    <t>De 60 a más en años</t>
  </si>
  <si>
    <t>Punchana</t>
  </si>
  <si>
    <t>Entregar recibos puntualmente a los domicilios y realicen las reconexiones en el horario establecido</t>
  </si>
  <si>
    <t>Entegar los recibos de manera puntual en el domicilio</t>
  </si>
  <si>
    <t>Servicio de SedaLoreto pésimo</t>
  </si>
  <si>
    <t>Mejorar el servicio, porque no contestan las llamadas por teléfono</t>
  </si>
  <si>
    <t xml:space="preserve">Entregar recibos puntualmente a los domicilios, no llegan </t>
  </si>
  <si>
    <t xml:space="preserve">Para oír parcial </t>
  </si>
  <si>
    <t>Entregar recibos en domicilio, dar agua las horas establecidas en el recibo</t>
  </si>
  <si>
    <t>Para usar piernas</t>
  </si>
  <si>
    <t>Entregar puntual los recibos en los domicilios</t>
  </si>
  <si>
    <t>Ser más ordenados y no cortar el servicio antes de fecha indicada. Entregar los recibos en domicilios</t>
  </si>
  <si>
    <t>Facebook</t>
  </si>
  <si>
    <t>hijo</t>
  </si>
  <si>
    <t>hermano</t>
  </si>
  <si>
    <t>Cónyugue</t>
  </si>
  <si>
    <t xml:space="preserve">Que lleguen los medidores para los usuarios en espera. </t>
  </si>
  <si>
    <t xml:space="preserve">Entregar recibos oportunamente en los domicilios </t>
  </si>
  <si>
    <t>Conviviente</t>
  </si>
  <si>
    <t xml:space="preserve">Mejorar el servicio. Entregar los recibos y ser empáticos con el usuario </t>
  </si>
  <si>
    <t>Para ver parcial</t>
  </si>
  <si>
    <t xml:space="preserve">Para ver parcial </t>
  </si>
  <si>
    <t xml:space="preserve">Entregar recibos y que coloquen medidores </t>
  </si>
  <si>
    <t>Garantizar más eficiencia con la s respectivas cajas de registro</t>
  </si>
  <si>
    <t>Secret. Gen AA.HH</t>
  </si>
  <si>
    <t>Entregar recibos</t>
  </si>
  <si>
    <t>Mejor empatía con el consumidor</t>
  </si>
  <si>
    <t>Que no lleven los medidores cuando cortan el servicio</t>
  </si>
  <si>
    <t xml:space="preserve">Mejor coordinación para brindar un servicio eficiente </t>
  </si>
  <si>
    <t xml:space="preserve">Mejorar la rápidez de atención al cliente </t>
  </si>
  <si>
    <t>Mejorar horarios de abastecimiento de agua ya que muchas veces solo cae una vez al día.</t>
  </si>
  <si>
    <t>hijo titul.</t>
  </si>
  <si>
    <t>hermano titul</t>
  </si>
  <si>
    <t>hija titul.</t>
  </si>
  <si>
    <t xml:space="preserve">Abastecer el agua en los horarios adecuads con una buena presión </t>
  </si>
  <si>
    <t>Nieta del titul.</t>
  </si>
  <si>
    <t>Den recibos y facturen lo justo</t>
  </si>
  <si>
    <t>sobrina del titul.</t>
  </si>
  <si>
    <t>hija de titul.</t>
  </si>
  <si>
    <t xml:space="preserve">Que den agua con más presión </t>
  </si>
  <si>
    <t>sobrina del titl.</t>
  </si>
  <si>
    <t>entregar recibos</t>
  </si>
  <si>
    <t>Mejor presión de agua</t>
  </si>
  <si>
    <t>Mejor presión de agua y entregar recibos puntualmente</t>
  </si>
  <si>
    <t>hijo de titul.</t>
  </si>
  <si>
    <t xml:space="preserve">Brindar una mejor atención </t>
  </si>
  <si>
    <t>Mamá de titul.</t>
  </si>
  <si>
    <t>Mejorar la calidad del servicio</t>
  </si>
  <si>
    <t>Mejorar el servicio y brindar calidad al usuario.</t>
  </si>
  <si>
    <t>papá del titul.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</si>
</sst>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3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rgb="FF0070C0"/>
      <name val="Calibri"/>
      <family val="2"/>
    </font>
    <font>
      <sz val="14"/>
      <color rgb="FF000000"/>
      <name val="Calibri"/>
      <family val="2"/>
    </font>
    <font>
      <b/>
      <sz val="11"/>
      <color theme="0"/>
      <name val="Arial"/>
      <family val="2"/>
    </font>
    <font>
      <b/>
      <sz val="14"/>
      <color rgb="FF000000"/>
      <name val="Calibri"/>
      <family val="2"/>
    </font>
    <font>
      <sz val="8"/>
      <color theme="1"/>
      <name val="Aptos Narrow"/>
      <family val="2"/>
      <scheme val="minor"/>
    </font>
    <font>
      <sz val="12"/>
      <color theme="1"/>
      <name val="Aptos"/>
      <family val="2"/>
    </font>
    <font>
      <sz val="8"/>
      <color theme="0"/>
      <name val="Aptos Narrow"/>
      <family val="2"/>
      <scheme val="minor"/>
    </font>
    <font>
      <sz val="8"/>
      <color theme="0"/>
      <name val="Aptos"/>
      <family val="2"/>
    </font>
    <font>
      <b/>
      <sz val="13"/>
      <color rgb="FF0070C0"/>
      <name val="Calibri"/>
      <family val="2"/>
    </font>
    <font>
      <b/>
      <sz val="13"/>
      <color rgb="FFFFFFFF"/>
      <name val="Calibri"/>
      <family val="2"/>
    </font>
    <font>
      <sz val="13"/>
      <color rgb="FF000000"/>
      <name val="Calibri"/>
      <family val="2"/>
    </font>
    <font>
      <sz val="13"/>
      <color rgb="FFFFFFFF"/>
      <name val="Calibri"/>
      <family val="2"/>
    </font>
    <font>
      <b/>
      <sz val="16"/>
      <color rgb="FF000000"/>
      <name val="Calibri"/>
      <family val="2"/>
    </font>
    <font>
      <b/>
      <sz val="16"/>
      <color rgb="FFFFFFFF"/>
      <name val="Calibri"/>
      <family val="2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sz val="13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0"/>
      <name val="Calibri"/>
      <family val="2"/>
    </font>
    <font>
      <b/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strike/>
      <sz val="10"/>
      <color theme="1"/>
      <name val="Calibri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ptos Narrow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DD9C4"/>
        <bgColor indexed="64"/>
      </patternFill>
    </fill>
  </fills>
  <borders count="9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/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rgb="FF002060"/>
      </right>
      <top style="thin">
        <color rgb="FF00206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2060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2060"/>
      </right>
      <top style="thin">
        <color theme="1"/>
      </top>
      <bottom style="thin">
        <color rgb="FF002060"/>
      </bottom>
      <diagonal/>
    </border>
    <border>
      <left style="thin">
        <color rgb="FF002060"/>
      </left>
      <right style="thin">
        <color theme="1"/>
      </right>
      <top style="thin">
        <color rgb="FF00206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rgb="FF002060"/>
      </top>
      <bottom style="thin">
        <color theme="1"/>
      </bottom>
      <diagonal/>
    </border>
    <border>
      <left style="thin">
        <color rgb="FF00206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2060"/>
      </left>
      <right style="thin">
        <color theme="1"/>
      </right>
      <top style="thin">
        <color theme="1"/>
      </top>
      <bottom style="thin">
        <color rgb="FF00206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1"/>
      </left>
      <right style="medium">
        <color theme="0"/>
      </right>
      <top style="medium">
        <color theme="1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1"/>
      </top>
      <bottom style="medium">
        <color theme="0"/>
      </bottom>
      <diagonal/>
    </border>
    <border>
      <left style="medium">
        <color theme="0"/>
      </left>
      <right style="medium">
        <color theme="1"/>
      </right>
      <top style="medium">
        <color theme="1"/>
      </top>
      <bottom style="medium">
        <color theme="0"/>
      </bottom>
      <diagonal/>
    </border>
    <border>
      <left style="medium">
        <color theme="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1"/>
      </right>
      <top style="medium">
        <color theme="0"/>
      </top>
      <bottom style="medium">
        <color theme="0"/>
      </bottom>
      <diagonal/>
    </border>
    <border>
      <left style="medium">
        <color theme="1"/>
      </left>
      <right style="medium">
        <color theme="0"/>
      </right>
      <top style="medium">
        <color theme="0"/>
      </top>
      <bottom style="medium">
        <color theme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1"/>
      </bottom>
      <diagonal/>
    </border>
    <border>
      <left style="medium">
        <color theme="0"/>
      </left>
      <right style="medium">
        <color theme="1"/>
      </right>
      <top style="medium">
        <color theme="0"/>
      </top>
      <bottom style="medium">
        <color theme="1"/>
      </bottom>
      <diagonal/>
    </border>
    <border>
      <left style="medium">
        <color theme="0"/>
      </left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 style="medium">
        <color theme="1"/>
      </right>
      <top style="medium">
        <color theme="1"/>
      </top>
      <bottom style="medium">
        <color theme="0"/>
      </bottom>
      <diagonal/>
    </border>
    <border>
      <left/>
      <right style="medium">
        <color theme="1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1"/>
      </bottom>
      <diagonal/>
    </border>
    <border>
      <left style="medium">
        <color theme="1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1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1"/>
      </bottom>
      <diagonal/>
    </border>
    <border>
      <left style="medium">
        <color theme="1"/>
      </left>
      <right style="medium">
        <color theme="0"/>
      </right>
      <top/>
      <bottom style="medium">
        <color theme="1"/>
      </bottom>
      <diagonal/>
    </border>
    <border>
      <left style="medium">
        <color theme="0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0"/>
      </left>
      <right/>
      <top style="medium">
        <color theme="0"/>
      </top>
      <bottom style="medium">
        <color theme="1"/>
      </bottom>
      <diagonal/>
    </border>
    <border>
      <left style="medium">
        <color theme="1"/>
      </left>
      <right style="medium">
        <color theme="0"/>
      </right>
      <top style="medium">
        <color theme="1"/>
      </top>
      <bottom style="medium">
        <color theme="1"/>
      </bottom>
      <diagonal/>
    </border>
    <border>
      <left style="medium">
        <color theme="0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1"/>
      </right>
      <top/>
      <bottom style="medium">
        <color theme="0"/>
      </bottom>
      <diagonal/>
    </border>
    <border>
      <left style="medium">
        <color theme="0"/>
      </left>
      <right style="medium">
        <color indexed="64"/>
      </right>
      <top/>
      <bottom style="medium">
        <color theme="0"/>
      </bottom>
      <diagonal/>
    </border>
    <border>
      <left/>
      <right style="medium">
        <color indexed="64"/>
      </right>
      <top style="medium">
        <color theme="1"/>
      </top>
      <bottom style="medium">
        <color theme="0"/>
      </bottom>
      <diagonal/>
    </border>
    <border>
      <left/>
      <right style="thin">
        <color rgb="FF002060"/>
      </right>
      <top style="medium">
        <color theme="1"/>
      </top>
      <bottom/>
      <diagonal/>
    </border>
    <border>
      <left style="thin">
        <color rgb="FF002060"/>
      </left>
      <right style="thin">
        <color rgb="FF002060"/>
      </right>
      <top style="medium">
        <color theme="1"/>
      </top>
      <bottom style="thin">
        <color rgb="FF002060"/>
      </bottom>
      <diagonal/>
    </border>
    <border>
      <left style="thin">
        <color rgb="FF002060"/>
      </left>
      <right style="medium">
        <color theme="1"/>
      </right>
      <top style="medium">
        <color theme="1"/>
      </top>
      <bottom style="thin">
        <color rgb="FF002060"/>
      </bottom>
      <diagonal/>
    </border>
    <border>
      <left style="medium">
        <color theme="1"/>
      </left>
      <right/>
      <top/>
      <bottom style="thin">
        <color rgb="FF002060"/>
      </bottom>
      <diagonal/>
    </border>
    <border>
      <left style="thin">
        <color rgb="FF002060"/>
      </left>
      <right style="medium">
        <color theme="1"/>
      </right>
      <top style="thin">
        <color rgb="FF002060"/>
      </top>
      <bottom style="thin">
        <color rgb="FF002060"/>
      </bottom>
      <diagonal/>
    </border>
    <border>
      <left style="medium">
        <color theme="1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theme="1"/>
      </left>
      <right/>
      <top style="thin">
        <color rgb="FF002060"/>
      </top>
      <bottom/>
      <diagonal/>
    </border>
    <border>
      <left style="medium">
        <color theme="1"/>
      </left>
      <right style="thin">
        <color rgb="FF002060"/>
      </right>
      <top style="thin">
        <color rgb="FF002060"/>
      </top>
      <bottom style="medium">
        <color theme="1"/>
      </bottom>
      <diagonal/>
    </border>
    <border>
      <left style="thin">
        <color rgb="FF002060"/>
      </left>
      <right/>
      <top style="thin">
        <color rgb="FF002060"/>
      </top>
      <bottom style="medium">
        <color theme="1"/>
      </bottom>
      <diagonal/>
    </border>
    <border>
      <left/>
      <right/>
      <top style="thin">
        <color rgb="FF002060"/>
      </top>
      <bottom style="medium">
        <color theme="1"/>
      </bottom>
      <diagonal/>
    </border>
    <border>
      <left/>
      <right style="thin">
        <color rgb="FF002060"/>
      </right>
      <top style="thin">
        <color rgb="FF002060"/>
      </top>
      <bottom style="medium">
        <color theme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theme="1"/>
      </bottom>
      <diagonal/>
    </border>
    <border>
      <left style="thin">
        <color rgb="FF002060"/>
      </left>
      <right style="medium">
        <color theme="1"/>
      </right>
      <top style="thin">
        <color rgb="FF002060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rgb="FF002060"/>
      </left>
      <right/>
      <top style="medium">
        <color theme="1"/>
      </top>
      <bottom style="thin">
        <color rgb="FF002060"/>
      </bottom>
      <diagonal/>
    </border>
    <border>
      <left/>
      <right/>
      <top style="medium">
        <color theme="1"/>
      </top>
      <bottom style="thin">
        <color rgb="FF002060"/>
      </bottom>
      <diagonal/>
    </border>
    <border>
      <left/>
      <right style="thin">
        <color rgb="FF002060"/>
      </right>
      <top style="medium">
        <color theme="1"/>
      </top>
      <bottom style="thin">
        <color rgb="FF002060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theme="1"/>
      </right>
      <top/>
      <bottom style="thin">
        <color rgb="FF002060"/>
      </bottom>
      <diagonal/>
    </border>
    <border>
      <left/>
      <right style="medium">
        <color theme="1"/>
      </right>
      <top style="thin">
        <color rgb="FF002060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left" vertical="center" wrapText="1" readingOrder="1"/>
    </xf>
    <xf numFmtId="9" fontId="3" fillId="0" borderId="4" xfId="0" applyNumberFormat="1" applyFont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  <xf numFmtId="9" fontId="3" fillId="0" borderId="0" xfId="0" applyNumberFormat="1" applyFont="1" applyAlignment="1">
      <alignment horizontal="center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9" fontId="3" fillId="0" borderId="5" xfId="0" applyNumberFormat="1" applyFont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left" vertical="center" wrapText="1" readingOrder="1"/>
    </xf>
    <xf numFmtId="9" fontId="5" fillId="3" borderId="3" xfId="0" applyNumberFormat="1" applyFont="1" applyFill="1" applyBorder="1" applyAlignment="1">
      <alignment horizontal="center" vertical="center" wrapText="1" readingOrder="1"/>
    </xf>
    <xf numFmtId="0" fontId="0" fillId="5" borderId="0" xfId="0" applyFill="1"/>
    <xf numFmtId="0" fontId="0" fillId="2" borderId="0" xfId="0" applyFill="1"/>
    <xf numFmtId="0" fontId="0" fillId="6" borderId="0" xfId="0" applyFill="1"/>
    <xf numFmtId="0" fontId="6" fillId="5" borderId="0" xfId="0" applyFont="1" applyFill="1"/>
    <xf numFmtId="0" fontId="0" fillId="5" borderId="0" xfId="0" applyFill="1" applyAlignment="1">
      <alignment horizontal="center" vertical="center"/>
    </xf>
    <xf numFmtId="0" fontId="0" fillId="5" borderId="6" xfId="0" applyFill="1" applyBorder="1"/>
    <xf numFmtId="14" fontId="0" fillId="5" borderId="6" xfId="0" applyNumberFormat="1" applyFill="1" applyBorder="1"/>
    <xf numFmtId="0" fontId="0" fillId="5" borderId="6" xfId="0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8" fillId="7" borderId="6" xfId="0" applyFont="1" applyFill="1" applyBorder="1"/>
    <xf numFmtId="0" fontId="8" fillId="7" borderId="6" xfId="0" applyFont="1" applyFill="1" applyBorder="1" applyAlignment="1">
      <alignment horizontal="left" vertical="center"/>
    </xf>
    <xf numFmtId="0" fontId="8" fillId="7" borderId="6" xfId="0" applyFont="1" applyFill="1" applyBorder="1" applyAlignment="1">
      <alignment vertical="center"/>
    </xf>
    <xf numFmtId="0" fontId="9" fillId="7" borderId="6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10" fillId="0" borderId="3" xfId="0" applyFont="1" applyBorder="1" applyAlignment="1">
      <alignment horizontal="left" vertical="center" wrapText="1" readingOrder="1"/>
    </xf>
    <xf numFmtId="0" fontId="10" fillId="0" borderId="3" xfId="0" applyFont="1" applyBorder="1" applyAlignment="1">
      <alignment horizontal="center" vertical="center" wrapText="1" readingOrder="1"/>
    </xf>
    <xf numFmtId="0" fontId="11" fillId="10" borderId="4" xfId="0" applyFont="1" applyFill="1" applyBorder="1" applyAlignment="1">
      <alignment horizontal="left" vertical="center" wrapText="1" readingOrder="1"/>
    </xf>
    <xf numFmtId="0" fontId="12" fillId="0" borderId="0" xfId="0" applyFont="1" applyAlignment="1">
      <alignment horizontal="left" vertical="center" wrapText="1" readingOrder="1"/>
    </xf>
    <xf numFmtId="9" fontId="12" fillId="11" borderId="0" xfId="0" applyNumberFormat="1" applyFont="1" applyFill="1" applyAlignment="1">
      <alignment horizontal="center" vertical="center" wrapText="1" readingOrder="1"/>
    </xf>
    <xf numFmtId="9" fontId="13" fillId="12" borderId="0" xfId="0" applyNumberFormat="1" applyFont="1" applyFill="1" applyAlignment="1">
      <alignment horizontal="center" vertical="center" wrapText="1" readingOrder="1"/>
    </xf>
    <xf numFmtId="9" fontId="13" fillId="13" borderId="0" xfId="0" applyNumberFormat="1" applyFont="1" applyFill="1" applyAlignment="1">
      <alignment horizontal="center" vertical="center" wrapText="1" readingOrder="1"/>
    </xf>
    <xf numFmtId="0" fontId="11" fillId="10" borderId="0" xfId="0" applyFont="1" applyFill="1" applyAlignment="1">
      <alignment horizontal="left" vertical="center" wrapText="1" readingOrder="1"/>
    </xf>
    <xf numFmtId="0" fontId="12" fillId="0" borderId="0" xfId="0" applyFont="1" applyAlignment="1">
      <alignment horizontal="justify" vertical="center" wrapText="1" readingOrder="1"/>
    </xf>
    <xf numFmtId="0" fontId="12" fillId="0" borderId="5" xfId="0" applyFont="1" applyBorder="1" applyAlignment="1">
      <alignment horizontal="justify" vertical="center" wrapText="1" readingOrder="1"/>
    </xf>
    <xf numFmtId="9" fontId="13" fillId="12" borderId="5" xfId="0" applyNumberFormat="1" applyFont="1" applyFill="1" applyBorder="1" applyAlignment="1">
      <alignment horizontal="center" vertical="center" wrapText="1" readingOrder="1"/>
    </xf>
    <xf numFmtId="0" fontId="14" fillId="0" borderId="3" xfId="0" applyFont="1" applyBorder="1" applyAlignment="1">
      <alignment horizontal="left" vertical="center" wrapText="1" readingOrder="1"/>
    </xf>
    <xf numFmtId="9" fontId="15" fillId="12" borderId="3" xfId="0" applyNumberFormat="1" applyFont="1" applyFill="1" applyBorder="1" applyAlignment="1">
      <alignment horizontal="center" vertical="center" wrapText="1" readingOrder="1"/>
    </xf>
    <xf numFmtId="0" fontId="18" fillId="0" borderId="0" xfId="0" applyFont="1" applyAlignment="1">
      <alignment horizontal="justify" vertical="center" wrapText="1" readingOrder="1"/>
    </xf>
    <xf numFmtId="0" fontId="18" fillId="0" borderId="0" xfId="0" applyFont="1" applyAlignment="1">
      <alignment horizontal="left" vertical="center" wrapText="1" readingOrder="1"/>
    </xf>
    <xf numFmtId="0" fontId="16" fillId="0" borderId="6" xfId="0" applyFont="1" applyBorder="1" applyAlignment="1">
      <alignment vertical="center" wrapText="1"/>
    </xf>
    <xf numFmtId="3" fontId="16" fillId="0" borderId="6" xfId="0" applyNumberFormat="1" applyFont="1" applyBorder="1" applyAlignment="1">
      <alignment vertical="center" wrapText="1"/>
    </xf>
    <xf numFmtId="9" fontId="16" fillId="0" borderId="6" xfId="0" applyNumberFormat="1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20" fillId="9" borderId="6" xfId="0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19" fillId="7" borderId="0" xfId="0" applyFont="1" applyFill="1" applyAlignment="1">
      <alignment horizontal="center" vertical="center" wrapText="1"/>
    </xf>
    <xf numFmtId="0" fontId="2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14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6" fillId="0" borderId="18" xfId="0" applyFont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6" fillId="0" borderId="19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22" fillId="5" borderId="24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vertical="center"/>
    </xf>
    <xf numFmtId="0" fontId="16" fillId="0" borderId="41" xfId="0" applyFont="1" applyBorder="1" applyAlignment="1">
      <alignment vertical="center"/>
    </xf>
    <xf numFmtId="0" fontId="16" fillId="5" borderId="19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wrapText="1"/>
    </xf>
    <xf numFmtId="0" fontId="16" fillId="0" borderId="24" xfId="0" applyFont="1" applyBorder="1" applyAlignment="1">
      <alignment wrapText="1"/>
    </xf>
    <xf numFmtId="0" fontId="16" fillId="0" borderId="41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41" xfId="0" applyFont="1" applyBorder="1" applyAlignment="1">
      <alignment horizontal="center" vertical="center"/>
    </xf>
    <xf numFmtId="0" fontId="16" fillId="0" borderId="25" xfId="0" applyFont="1" applyBorder="1" applyAlignment="1">
      <alignment horizontal="left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5" borderId="22" xfId="0" applyFont="1" applyFill="1" applyBorder="1" applyAlignment="1">
      <alignment horizontal="left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16" fillId="5" borderId="23" xfId="0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center" vertical="center" wrapText="1"/>
    </xf>
    <xf numFmtId="0" fontId="16" fillId="5" borderId="36" xfId="0" applyFont="1" applyFill="1" applyBorder="1" applyAlignment="1">
      <alignment horizontal="center" vertical="center" wrapText="1"/>
    </xf>
    <xf numFmtId="0" fontId="16" fillId="5" borderId="43" xfId="0" applyFont="1" applyFill="1" applyBorder="1" applyAlignment="1">
      <alignment horizontal="center" vertical="center" wrapText="1"/>
    </xf>
    <xf numFmtId="0" fontId="16" fillId="0" borderId="33" xfId="0" applyFont="1" applyBorder="1" applyAlignment="1">
      <alignment wrapText="1"/>
    </xf>
    <xf numFmtId="0" fontId="16" fillId="0" borderId="33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25" xfId="0" applyFont="1" applyBorder="1" applyAlignment="1">
      <alignment wrapText="1"/>
    </xf>
    <xf numFmtId="0" fontId="16" fillId="5" borderId="18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center" vertical="center" wrapText="1"/>
    </xf>
    <xf numFmtId="0" fontId="16" fillId="5" borderId="33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41" xfId="0" applyFont="1" applyFill="1" applyBorder="1" applyAlignment="1">
      <alignment horizontal="center" vertical="center" wrapText="1"/>
    </xf>
    <xf numFmtId="0" fontId="16" fillId="5" borderId="35" xfId="0" applyFont="1" applyFill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5" borderId="46" xfId="0" applyFont="1" applyFill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/>
    </xf>
    <xf numFmtId="0" fontId="16" fillId="5" borderId="48" xfId="0" applyFont="1" applyFill="1" applyBorder="1" applyAlignment="1">
      <alignment horizontal="center" vertical="center" wrapText="1"/>
    </xf>
    <xf numFmtId="0" fontId="22" fillId="5" borderId="26" xfId="0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vertical="center"/>
    </xf>
    <xf numFmtId="0" fontId="16" fillId="5" borderId="6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34" xfId="0" applyBorder="1" applyAlignment="1">
      <alignment vertical="center"/>
    </xf>
    <xf numFmtId="0" fontId="0" fillId="0" borderId="36" xfId="0" applyBorder="1"/>
    <xf numFmtId="0" fontId="0" fillId="0" borderId="37" xfId="0" applyBorder="1"/>
    <xf numFmtId="0" fontId="0" fillId="0" borderId="41" xfId="0" applyBorder="1" applyAlignment="1">
      <alignment horizontal="center"/>
    </xf>
    <xf numFmtId="0" fontId="0" fillId="0" borderId="46" xfId="0" applyBorder="1"/>
    <xf numFmtId="0" fontId="16" fillId="0" borderId="65" xfId="0" applyFont="1" applyBorder="1" applyAlignment="1">
      <alignment horizontal="center" vertical="center"/>
    </xf>
    <xf numFmtId="0" fontId="16" fillId="5" borderId="42" xfId="0" applyFont="1" applyFill="1" applyBorder="1" applyAlignment="1">
      <alignment horizontal="center" vertical="center" wrapText="1"/>
    </xf>
    <xf numFmtId="0" fontId="19" fillId="7" borderId="59" xfId="0" applyFont="1" applyFill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/>
    </xf>
    <xf numFmtId="0" fontId="20" fillId="0" borderId="59" xfId="0" applyFont="1" applyBorder="1" applyAlignment="1">
      <alignment horizontal="left" vertical="center"/>
    </xf>
    <xf numFmtId="0" fontId="20" fillId="0" borderId="59" xfId="0" applyFont="1" applyBorder="1" applyAlignment="1">
      <alignment vertical="center"/>
    </xf>
    <xf numFmtId="0" fontId="16" fillId="0" borderId="74" xfId="0" applyFont="1" applyBorder="1" applyAlignment="1">
      <alignment horizontal="center" vertical="center"/>
    </xf>
    <xf numFmtId="0" fontId="16" fillId="5" borderId="74" xfId="0" applyFont="1" applyFill="1" applyBorder="1" applyAlignment="1">
      <alignment horizontal="center" vertical="center"/>
    </xf>
    <xf numFmtId="0" fontId="16" fillId="5" borderId="76" xfId="0" applyFont="1" applyFill="1" applyBorder="1" applyAlignment="1">
      <alignment horizontal="center" vertical="center"/>
    </xf>
    <xf numFmtId="0" fontId="20" fillId="15" borderId="87" xfId="0" applyFont="1" applyFill="1" applyBorder="1" applyAlignment="1">
      <alignment horizontal="center" vertical="center"/>
    </xf>
    <xf numFmtId="0" fontId="20" fillId="15" borderId="86" xfId="0" applyFont="1" applyFill="1" applyBorder="1" applyAlignment="1">
      <alignment horizontal="center" vertical="center"/>
    </xf>
    <xf numFmtId="0" fontId="16" fillId="0" borderId="88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164" fontId="20" fillId="9" borderId="6" xfId="0" applyNumberFormat="1" applyFont="1" applyFill="1" applyBorder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  <xf numFmtId="0" fontId="28" fillId="4" borderId="11" xfId="0" applyFont="1" applyFill="1" applyBorder="1" applyAlignment="1">
      <alignment horizontal="center" vertical="center"/>
    </xf>
    <xf numFmtId="0" fontId="28" fillId="4" borderId="12" xfId="0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4" borderId="13" xfId="0" applyFont="1" applyFill="1" applyBorder="1" applyAlignment="1">
      <alignment horizontal="center" vertical="center"/>
    </xf>
    <xf numFmtId="0" fontId="28" fillId="4" borderId="8" xfId="0" applyFont="1" applyFill="1" applyBorder="1" applyAlignment="1">
      <alignment horizontal="center" vertical="center"/>
    </xf>
    <xf numFmtId="0" fontId="28" fillId="4" borderId="9" xfId="0" applyFont="1" applyFill="1" applyBorder="1" applyAlignment="1">
      <alignment horizontal="center" vertical="center"/>
    </xf>
    <xf numFmtId="0" fontId="28" fillId="4" borderId="14" xfId="0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/>
    </xf>
    <xf numFmtId="0" fontId="28" fillId="4" borderId="10" xfId="0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28" fillId="5" borderId="73" xfId="0" applyFont="1" applyFill="1" applyBorder="1" applyAlignment="1">
      <alignment horizontal="center" vertical="center"/>
    </xf>
    <xf numFmtId="0" fontId="28" fillId="5" borderId="80" xfId="0" applyFont="1" applyFill="1" applyBorder="1" applyAlignment="1">
      <alignment horizontal="center" vertical="center"/>
    </xf>
    <xf numFmtId="0" fontId="28" fillId="5" borderId="81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89" xfId="0" applyFont="1" applyBorder="1" applyAlignment="1">
      <alignment horizontal="center" vertical="center"/>
    </xf>
    <xf numFmtId="0" fontId="29" fillId="16" borderId="91" xfId="0" applyFont="1" applyFill="1" applyBorder="1" applyAlignment="1">
      <alignment horizontal="center" vertical="center" wrapText="1"/>
    </xf>
    <xf numFmtId="0" fontId="29" fillId="16" borderId="92" xfId="0" applyFont="1" applyFill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/>
    </xf>
    <xf numFmtId="0" fontId="30" fillId="0" borderId="94" xfId="0" applyFont="1" applyBorder="1" applyAlignment="1">
      <alignment vertical="center"/>
    </xf>
    <xf numFmtId="0" fontId="30" fillId="0" borderId="94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4" xfId="0" applyFont="1" applyBorder="1" applyAlignment="1">
      <alignment vertical="center"/>
    </xf>
    <xf numFmtId="0" fontId="30" fillId="0" borderId="94" xfId="0" applyFont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0" borderId="6" xfId="0" applyFill="1" applyBorder="1"/>
    <xf numFmtId="0" fontId="8" fillId="7" borderId="6" xfId="0" applyFont="1" applyFill="1" applyBorder="1" applyAlignment="1">
      <alignment horizontal="center" vertical="center"/>
    </xf>
    <xf numFmtId="14" fontId="0" fillId="5" borderId="6" xfId="0" applyNumberFormat="1" applyFill="1" applyBorder="1" applyAlignment="1">
      <alignment horizontal="center" vertical="center"/>
    </xf>
    <xf numFmtId="0" fontId="30" fillId="2" borderId="93" xfId="0" applyFont="1" applyFill="1" applyBorder="1" applyAlignment="1">
      <alignment horizontal="center" vertical="center"/>
    </xf>
    <xf numFmtId="0" fontId="30" fillId="2" borderId="94" xfId="0" applyFont="1" applyFill="1" applyBorder="1" applyAlignment="1">
      <alignment vertical="center"/>
    </xf>
    <xf numFmtId="0" fontId="30" fillId="2" borderId="94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left" vertical="center"/>
    </xf>
    <xf numFmtId="0" fontId="32" fillId="5" borderId="6" xfId="0" applyFont="1" applyFill="1" applyBorder="1" applyAlignment="1">
      <alignment horizontal="center" vertical="center"/>
    </xf>
    <xf numFmtId="0" fontId="24" fillId="0" borderId="95" xfId="0" applyFont="1" applyBorder="1" applyAlignment="1">
      <alignment horizontal="center" wrapText="1"/>
    </xf>
    <xf numFmtId="0" fontId="16" fillId="0" borderId="91" xfId="0" applyFont="1" applyBorder="1" applyAlignment="1">
      <alignment horizontal="center" vertical="center"/>
    </xf>
    <xf numFmtId="0" fontId="20" fillId="15" borderId="1" xfId="0" applyFont="1" applyFill="1" applyBorder="1" applyAlignment="1">
      <alignment horizontal="center" vertical="center"/>
    </xf>
    <xf numFmtId="0" fontId="20" fillId="15" borderId="73" xfId="0" applyFont="1" applyFill="1" applyBorder="1" applyAlignment="1">
      <alignment horizontal="center" vertical="center"/>
    </xf>
    <xf numFmtId="0" fontId="20" fillId="15" borderId="52" xfId="0" applyFont="1" applyFill="1" applyBorder="1" applyAlignment="1">
      <alignment horizontal="left" vertical="center"/>
    </xf>
    <xf numFmtId="0" fontId="20" fillId="15" borderId="53" xfId="0" applyFont="1" applyFill="1" applyBorder="1" applyAlignment="1">
      <alignment horizontal="left" vertical="center"/>
    </xf>
    <xf numFmtId="0" fontId="20" fillId="15" borderId="54" xfId="0" applyFont="1" applyFill="1" applyBorder="1" applyAlignment="1">
      <alignment horizontal="left" vertical="center"/>
    </xf>
    <xf numFmtId="0" fontId="25" fillId="0" borderId="60" xfId="0" applyFont="1" applyBorder="1" applyAlignment="1">
      <alignment horizontal="center" vertical="center"/>
    </xf>
    <xf numFmtId="0" fontId="25" fillId="0" borderId="82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0" fillId="0" borderId="91" xfId="0" applyFont="1" applyBorder="1" applyAlignment="1">
      <alignment horizontal="left" vertical="center"/>
    </xf>
    <xf numFmtId="0" fontId="21" fillId="0" borderId="91" xfId="0" applyFont="1" applyBorder="1" applyAlignment="1">
      <alignment horizontal="left" wrapText="1"/>
    </xf>
    <xf numFmtId="0" fontId="20" fillId="15" borderId="75" xfId="0" applyFont="1" applyFill="1" applyBorder="1" applyAlignment="1">
      <alignment horizontal="left" vertical="center"/>
    </xf>
    <xf numFmtId="0" fontId="20" fillId="15" borderId="17" xfId="0" applyFont="1" applyFill="1" applyBorder="1" applyAlignment="1">
      <alignment horizontal="left" vertical="center"/>
    </xf>
    <xf numFmtId="0" fontId="20" fillId="15" borderId="16" xfId="0" applyFont="1" applyFill="1" applyBorder="1" applyAlignment="1">
      <alignment horizontal="left" vertical="center"/>
    </xf>
    <xf numFmtId="0" fontId="20" fillId="15" borderId="72" xfId="0" applyFont="1" applyFill="1" applyBorder="1" applyAlignment="1">
      <alignment horizontal="left" vertical="center" wrapText="1"/>
    </xf>
    <xf numFmtId="0" fontId="20" fillId="15" borderId="55" xfId="0" applyFont="1" applyFill="1" applyBorder="1" applyAlignment="1">
      <alignment horizontal="left" vertical="center" wrapText="1"/>
    </xf>
    <xf numFmtId="0" fontId="20" fillId="15" borderId="56" xfId="0" applyFont="1" applyFill="1" applyBorder="1" applyAlignment="1">
      <alignment horizontal="left" vertical="center" wrapText="1"/>
    </xf>
    <xf numFmtId="0" fontId="22" fillId="0" borderId="57" xfId="0" applyFont="1" applyBorder="1" applyAlignment="1">
      <alignment horizontal="left" vertical="center" wrapText="1"/>
    </xf>
    <xf numFmtId="0" fontId="22" fillId="0" borderId="58" xfId="0" applyFont="1" applyBorder="1" applyAlignment="1">
      <alignment horizontal="left" vertical="center" wrapText="1"/>
    </xf>
    <xf numFmtId="0" fontId="22" fillId="0" borderId="59" xfId="0" applyFont="1" applyBorder="1" applyAlignment="1">
      <alignment horizontal="left" vertical="center" wrapText="1"/>
    </xf>
    <xf numFmtId="0" fontId="16" fillId="5" borderId="25" xfId="0" applyFont="1" applyFill="1" applyBorder="1" applyAlignment="1">
      <alignment horizontal="left" vertical="center" wrapText="1"/>
    </xf>
    <xf numFmtId="0" fontId="16" fillId="5" borderId="66" xfId="0" applyFont="1" applyFill="1" applyBorder="1" applyAlignment="1">
      <alignment horizontal="left" vertical="center" wrapText="1"/>
    </xf>
    <xf numFmtId="0" fontId="20" fillId="15" borderId="49" xfId="0" applyFont="1" applyFill="1" applyBorder="1" applyAlignment="1">
      <alignment horizontal="left" vertical="center" wrapText="1"/>
    </xf>
    <xf numFmtId="0" fontId="20" fillId="15" borderId="50" xfId="0" applyFont="1" applyFill="1" applyBorder="1" applyAlignment="1">
      <alignment horizontal="left" vertical="center" wrapText="1"/>
    </xf>
    <xf numFmtId="0" fontId="20" fillId="15" borderId="51" xfId="0" applyFont="1" applyFill="1" applyBorder="1" applyAlignment="1">
      <alignment horizontal="left" vertical="center" wrapText="1"/>
    </xf>
    <xf numFmtId="0" fontId="16" fillId="5" borderId="31" xfId="0" applyFont="1" applyFill="1" applyBorder="1" applyAlignment="1">
      <alignment horizontal="left" vertical="center" wrapText="1"/>
    </xf>
    <xf numFmtId="0" fontId="16" fillId="5" borderId="38" xfId="0" applyFont="1" applyFill="1" applyBorder="1" applyAlignment="1">
      <alignment horizontal="left" vertical="center" wrapText="1"/>
    </xf>
    <xf numFmtId="0" fontId="16" fillId="5" borderId="22" xfId="0" applyFont="1" applyFill="1" applyBorder="1" applyAlignment="1">
      <alignment horizontal="left" vertical="center" wrapText="1"/>
    </xf>
    <xf numFmtId="0" fontId="16" fillId="5" borderId="19" xfId="0" applyFont="1" applyFill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5" borderId="32" xfId="0" applyFont="1" applyFill="1" applyBorder="1" applyAlignment="1">
      <alignment horizontal="left" vertical="center" wrapText="1"/>
    </xf>
    <xf numFmtId="0" fontId="16" fillId="5" borderId="67" xfId="0" applyFont="1" applyFill="1" applyBorder="1" applyAlignment="1">
      <alignment horizontal="left" vertical="center" wrapText="1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20" fillId="15" borderId="69" xfId="0" applyFont="1" applyFill="1" applyBorder="1" applyAlignment="1">
      <alignment horizontal="left" vertical="center"/>
    </xf>
    <xf numFmtId="0" fontId="20" fillId="15" borderId="70" xfId="0" applyFont="1" applyFill="1" applyBorder="1" applyAlignment="1">
      <alignment horizontal="center" vertical="center"/>
    </xf>
    <xf numFmtId="0" fontId="20" fillId="15" borderId="71" xfId="0" applyFont="1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2" fillId="0" borderId="83" xfId="0" applyFont="1" applyBorder="1" applyAlignment="1">
      <alignment horizontal="left" vertical="center" wrapText="1"/>
    </xf>
    <xf numFmtId="0" fontId="22" fillId="0" borderId="84" xfId="0" applyFont="1" applyBorder="1" applyAlignment="1">
      <alignment horizontal="left" vertical="center" wrapText="1"/>
    </xf>
    <xf numFmtId="0" fontId="22" fillId="0" borderId="85" xfId="0" applyFont="1" applyBorder="1" applyAlignment="1">
      <alignment horizontal="left" vertical="center" wrapText="1"/>
    </xf>
    <xf numFmtId="0" fontId="22" fillId="0" borderId="77" xfId="0" applyFont="1" applyBorder="1" applyAlignment="1">
      <alignment horizontal="left" vertical="center" wrapText="1"/>
    </xf>
    <xf numFmtId="0" fontId="22" fillId="0" borderId="78" xfId="0" applyFont="1" applyBorder="1" applyAlignment="1">
      <alignment horizontal="left" vertical="center" wrapText="1"/>
    </xf>
    <xf numFmtId="0" fontId="22" fillId="0" borderId="79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0" fillId="15" borderId="60" xfId="0" applyFont="1" applyFill="1" applyBorder="1" applyAlignment="1">
      <alignment horizontal="left" vertical="center"/>
    </xf>
    <xf numFmtId="0" fontId="20" fillId="15" borderId="82" xfId="0" applyFont="1" applyFill="1" applyBorder="1" applyAlignment="1">
      <alignment horizontal="left" vertical="center"/>
    </xf>
    <xf numFmtId="0" fontId="16" fillId="0" borderId="77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6" fillId="0" borderId="90" xfId="0" applyFont="1" applyBorder="1" applyAlignment="1">
      <alignment horizontal="center" vertical="center"/>
    </xf>
    <xf numFmtId="0" fontId="16" fillId="5" borderId="39" xfId="0" applyFont="1" applyFill="1" applyBorder="1" applyAlignment="1">
      <alignment horizontal="left" vertical="center" wrapText="1"/>
    </xf>
    <xf numFmtId="0" fontId="16" fillId="5" borderId="68" xfId="0" applyFont="1" applyFill="1" applyBorder="1" applyAlignment="1">
      <alignment horizontal="left" vertical="center" wrapText="1"/>
    </xf>
    <xf numFmtId="0" fontId="16" fillId="5" borderId="40" xfId="0" applyFont="1" applyFill="1" applyBorder="1" applyAlignment="1">
      <alignment horizontal="left" vertical="center" wrapText="1"/>
    </xf>
    <xf numFmtId="0" fontId="17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6"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79368</xdr:rowOff>
    </xdr:from>
    <xdr:to>
      <xdr:col>4</xdr:col>
      <xdr:colOff>635000</xdr:colOff>
      <xdr:row>8</xdr:row>
      <xdr:rowOff>146043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563556"/>
          <a:ext cx="482917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3</xdr:col>
      <xdr:colOff>133890</xdr:colOff>
      <xdr:row>22</xdr:row>
      <xdr:rowOff>105138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934" t="31347" r="28553" b="15434"/>
        <a:stretch/>
      </xdr:blipFill>
      <xdr:spPr>
        <a:xfrm>
          <a:off x="762000" y="2305050"/>
          <a:ext cx="5753640" cy="334363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</xdr:row>
      <xdr:rowOff>188325</xdr:rowOff>
    </xdr:from>
    <xdr:to>
      <xdr:col>1</xdr:col>
      <xdr:colOff>654497</xdr:colOff>
      <xdr:row>34</xdr:row>
      <xdr:rowOff>113513</xdr:rowOff>
    </xdr:to>
    <xdr:sp macro="" textlink="">
      <xdr:nvSpPr>
        <xdr:cNvPr id="2" name="Rectángulo 2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62000" y="6855825"/>
          <a:ext cx="654497" cy="306188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P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PE"/>
        </a:p>
      </xdr:txBody>
    </xdr:sp>
    <xdr:clientData/>
  </xdr:twoCellAnchor>
  <xdr:twoCellAnchor>
    <xdr:from>
      <xdr:col>1</xdr:col>
      <xdr:colOff>619917</xdr:colOff>
      <xdr:row>32</xdr:row>
      <xdr:rowOff>0</xdr:rowOff>
    </xdr:from>
    <xdr:to>
      <xdr:col>1</xdr:col>
      <xdr:colOff>2241532</xdr:colOff>
      <xdr:row>35</xdr:row>
      <xdr:rowOff>140392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381917" y="6667500"/>
          <a:ext cx="1621615" cy="71189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P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PE" sz="1400" b="1">
              <a:solidFill>
                <a:schemeClr val="tx1"/>
              </a:solidFill>
            </a:rPr>
            <a:t>Satisfacción baja</a:t>
          </a:r>
        </a:p>
        <a:p>
          <a:pPr algn="ctr"/>
          <a:r>
            <a:rPr lang="es-PE" sz="1400" b="1">
              <a:solidFill>
                <a:schemeClr val="tx1"/>
              </a:solidFill>
            </a:rPr>
            <a:t>≤0%   x%  &lt;65%</a:t>
          </a:r>
        </a:p>
      </xdr:txBody>
    </xdr:sp>
    <xdr:clientData/>
  </xdr:twoCellAnchor>
  <xdr:twoCellAnchor>
    <xdr:from>
      <xdr:col>1</xdr:col>
      <xdr:colOff>29</xdr:colOff>
      <xdr:row>36</xdr:row>
      <xdr:rowOff>123102</xdr:rowOff>
    </xdr:from>
    <xdr:to>
      <xdr:col>1</xdr:col>
      <xdr:colOff>654526</xdr:colOff>
      <xdr:row>38</xdr:row>
      <xdr:rowOff>48290</xdr:rowOff>
    </xdr:to>
    <xdr:sp macro="" textlink="">
      <xdr:nvSpPr>
        <xdr:cNvPr id="5" name="Rectángulo 2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762029" y="7552602"/>
          <a:ext cx="654497" cy="306188"/>
        </a:xfrm>
        <a:prstGeom prst="rect">
          <a:avLst/>
        </a:prstGeom>
        <a:solidFill>
          <a:srgbClr val="FF99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P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PE"/>
        </a:p>
      </xdr:txBody>
    </xdr:sp>
    <xdr:clientData/>
  </xdr:twoCellAnchor>
  <xdr:twoCellAnchor>
    <xdr:from>
      <xdr:col>1</xdr:col>
      <xdr:colOff>641409</xdr:colOff>
      <xdr:row>35</xdr:row>
      <xdr:rowOff>66785</xdr:rowOff>
    </xdr:from>
    <xdr:to>
      <xdr:col>1</xdr:col>
      <xdr:colOff>2570180</xdr:colOff>
      <xdr:row>40</xdr:row>
      <xdr:rowOff>28685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03409" y="7305785"/>
          <a:ext cx="1928771" cy="914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P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PE" sz="1400" b="1">
              <a:solidFill>
                <a:schemeClr val="tx1"/>
              </a:solidFill>
            </a:rPr>
            <a:t>Satisfacción moderada</a:t>
          </a:r>
        </a:p>
        <a:p>
          <a:pPr algn="ctr"/>
          <a:r>
            <a:rPr lang="es-PE" sz="1400" b="1">
              <a:solidFill>
                <a:schemeClr val="tx1"/>
              </a:solidFill>
            </a:rPr>
            <a:t>65% ≤  x%  &lt; 75%</a:t>
          </a:r>
        </a:p>
      </xdr:txBody>
    </xdr:sp>
    <xdr:clientData/>
  </xdr:twoCellAnchor>
  <xdr:twoCellAnchor>
    <xdr:from>
      <xdr:col>1</xdr:col>
      <xdr:colOff>0</xdr:colOff>
      <xdr:row>40</xdr:row>
      <xdr:rowOff>13282</xdr:rowOff>
    </xdr:from>
    <xdr:to>
      <xdr:col>1</xdr:col>
      <xdr:colOff>654497</xdr:colOff>
      <xdr:row>41</xdr:row>
      <xdr:rowOff>128970</xdr:rowOff>
    </xdr:to>
    <xdr:sp macro="" textlink="">
      <xdr:nvSpPr>
        <xdr:cNvPr id="7" name="Rectángulo 28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762000" y="8204782"/>
          <a:ext cx="654497" cy="306188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P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PE"/>
        </a:p>
      </xdr:txBody>
    </xdr:sp>
    <xdr:clientData/>
  </xdr:twoCellAnchor>
  <xdr:twoCellAnchor>
    <xdr:from>
      <xdr:col>1</xdr:col>
      <xdr:colOff>606982</xdr:colOff>
      <xdr:row>38</xdr:row>
      <xdr:rowOff>124681</xdr:rowOff>
    </xdr:from>
    <xdr:to>
      <xdr:col>1</xdr:col>
      <xdr:colOff>2494722</xdr:colOff>
      <xdr:row>43</xdr:row>
      <xdr:rowOff>86581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1368982" y="7935181"/>
          <a:ext cx="1887740" cy="914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P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PE" sz="1400" b="1">
              <a:solidFill>
                <a:schemeClr val="tx1"/>
              </a:solidFill>
            </a:rPr>
            <a:t>Satisfacción alta</a:t>
          </a:r>
        </a:p>
        <a:p>
          <a:pPr algn="ctr"/>
          <a:r>
            <a:rPr lang="es-PE" sz="1400" b="1">
              <a:solidFill>
                <a:schemeClr val="tx1"/>
              </a:solidFill>
            </a:rPr>
            <a:t>75% ≤   x% ≤ 100%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188325</xdr:rowOff>
    </xdr:from>
    <xdr:to>
      <xdr:col>1</xdr:col>
      <xdr:colOff>654497</xdr:colOff>
      <xdr:row>31</xdr:row>
      <xdr:rowOff>113513</xdr:rowOff>
    </xdr:to>
    <xdr:sp macro="" textlink="">
      <xdr:nvSpPr>
        <xdr:cNvPr id="3" name="Rectángulo 2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762000" y="6579600"/>
          <a:ext cx="654497" cy="306188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P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PE"/>
        </a:p>
      </xdr:txBody>
    </xdr:sp>
    <xdr:clientData/>
  </xdr:twoCellAnchor>
  <xdr:twoCellAnchor>
    <xdr:from>
      <xdr:col>1</xdr:col>
      <xdr:colOff>619917</xdr:colOff>
      <xdr:row>29</xdr:row>
      <xdr:rowOff>0</xdr:rowOff>
    </xdr:from>
    <xdr:to>
      <xdr:col>1</xdr:col>
      <xdr:colOff>2241532</xdr:colOff>
      <xdr:row>32</xdr:row>
      <xdr:rowOff>140392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381917" y="6391275"/>
          <a:ext cx="1621615" cy="71189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P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PE" sz="1400" b="1">
              <a:solidFill>
                <a:schemeClr val="tx1"/>
              </a:solidFill>
            </a:rPr>
            <a:t>Satisfacción baja</a:t>
          </a:r>
        </a:p>
        <a:p>
          <a:pPr algn="ctr"/>
          <a:r>
            <a:rPr lang="es-PE" sz="1400" b="1">
              <a:solidFill>
                <a:schemeClr val="tx1"/>
              </a:solidFill>
            </a:rPr>
            <a:t>≤0%   x%  &lt;65%</a:t>
          </a:r>
        </a:p>
      </xdr:txBody>
    </xdr:sp>
    <xdr:clientData/>
  </xdr:twoCellAnchor>
  <xdr:twoCellAnchor>
    <xdr:from>
      <xdr:col>1</xdr:col>
      <xdr:colOff>29</xdr:colOff>
      <xdr:row>33</xdr:row>
      <xdr:rowOff>123102</xdr:rowOff>
    </xdr:from>
    <xdr:to>
      <xdr:col>1</xdr:col>
      <xdr:colOff>654526</xdr:colOff>
      <xdr:row>35</xdr:row>
      <xdr:rowOff>48290</xdr:rowOff>
    </xdr:to>
    <xdr:sp macro="" textlink="">
      <xdr:nvSpPr>
        <xdr:cNvPr id="5" name="Rectángulo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762029" y="7276377"/>
          <a:ext cx="654497" cy="306188"/>
        </a:xfrm>
        <a:prstGeom prst="rect">
          <a:avLst/>
        </a:prstGeom>
        <a:solidFill>
          <a:srgbClr val="FF99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P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PE"/>
        </a:p>
      </xdr:txBody>
    </xdr:sp>
    <xdr:clientData/>
  </xdr:twoCellAnchor>
  <xdr:twoCellAnchor>
    <xdr:from>
      <xdr:col>1</xdr:col>
      <xdr:colOff>628707</xdr:colOff>
      <xdr:row>32</xdr:row>
      <xdr:rowOff>66785</xdr:rowOff>
    </xdr:from>
    <xdr:to>
      <xdr:col>1</xdr:col>
      <xdr:colOff>2557478</xdr:colOff>
      <xdr:row>37</xdr:row>
      <xdr:rowOff>28685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390707" y="7538618"/>
          <a:ext cx="1928771" cy="914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P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PE" sz="1400" b="1">
              <a:solidFill>
                <a:schemeClr val="tx1"/>
              </a:solidFill>
            </a:rPr>
            <a:t>Satisfacción moderada</a:t>
          </a:r>
        </a:p>
        <a:p>
          <a:pPr algn="ctr"/>
          <a:r>
            <a:rPr lang="es-PE" sz="1400" b="1">
              <a:solidFill>
                <a:schemeClr val="tx1"/>
              </a:solidFill>
            </a:rPr>
            <a:t>65% ≤  x%  &lt; 75%</a:t>
          </a:r>
        </a:p>
      </xdr:txBody>
    </xdr:sp>
    <xdr:clientData/>
  </xdr:twoCellAnchor>
  <xdr:twoCellAnchor>
    <xdr:from>
      <xdr:col>1</xdr:col>
      <xdr:colOff>0</xdr:colOff>
      <xdr:row>37</xdr:row>
      <xdr:rowOff>13282</xdr:rowOff>
    </xdr:from>
    <xdr:to>
      <xdr:col>1</xdr:col>
      <xdr:colOff>654497</xdr:colOff>
      <xdr:row>38</xdr:row>
      <xdr:rowOff>128970</xdr:rowOff>
    </xdr:to>
    <xdr:sp macro="" textlink="">
      <xdr:nvSpPr>
        <xdr:cNvPr id="7" name="Rectángulo 28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762000" y="7928557"/>
          <a:ext cx="654497" cy="306188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P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PE"/>
        </a:p>
      </xdr:txBody>
    </xdr:sp>
    <xdr:clientData/>
  </xdr:twoCellAnchor>
  <xdr:twoCellAnchor>
    <xdr:from>
      <xdr:col>1</xdr:col>
      <xdr:colOff>459872</xdr:colOff>
      <xdr:row>35</xdr:row>
      <xdr:rowOff>134206</xdr:rowOff>
    </xdr:from>
    <xdr:to>
      <xdr:col>1</xdr:col>
      <xdr:colOff>2347612</xdr:colOff>
      <xdr:row>40</xdr:row>
      <xdr:rowOff>96106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221872" y="8177539"/>
          <a:ext cx="1887740" cy="914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P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PE" sz="1400" b="1">
              <a:solidFill>
                <a:schemeClr val="tx1"/>
              </a:solidFill>
            </a:rPr>
            <a:t>Satisfacción alta</a:t>
          </a:r>
        </a:p>
        <a:p>
          <a:pPr algn="ctr"/>
          <a:r>
            <a:rPr lang="es-PE" sz="1400" b="1">
              <a:solidFill>
                <a:schemeClr val="tx1"/>
              </a:solidFill>
            </a:rPr>
            <a:t>75% ≤   x% ≤ 100%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G29"/>
  <sheetViews>
    <sheetView workbookViewId="0">
      <selection activeCell="I18" sqref="I18"/>
    </sheetView>
  </sheetViews>
  <sheetFormatPr baseColWidth="10" defaultColWidth="11.375" defaultRowHeight="14.25"/>
  <cols>
    <col min="2" max="2" width="2.25" bestFit="1" customWidth="1"/>
    <col min="3" max="3" width="24.375" bestFit="1" customWidth="1"/>
    <col min="4" max="4" width="9.875" bestFit="1" customWidth="1"/>
    <col min="5" max="5" width="2.25" bestFit="1" customWidth="1"/>
    <col min="6" max="6" width="23" bestFit="1" customWidth="1"/>
    <col min="7" max="7" width="9.875" bestFit="1" customWidth="1"/>
  </cols>
  <sheetData>
    <row r="4" spans="2:7" ht="32.450000000000003" customHeight="1" thickBot="1">
      <c r="B4" s="179" t="s">
        <v>0</v>
      </c>
      <c r="C4" s="179"/>
      <c r="D4" s="179"/>
      <c r="E4" s="179"/>
      <c r="F4" s="179"/>
      <c r="G4" s="179"/>
    </row>
    <row r="5" spans="2:7" ht="23.25" thickBot="1">
      <c r="B5" s="162" t="s">
        <v>1</v>
      </c>
      <c r="C5" s="163" t="s">
        <v>2</v>
      </c>
      <c r="D5" s="163" t="s">
        <v>3</v>
      </c>
      <c r="E5" s="163" t="s">
        <v>1</v>
      </c>
      <c r="F5" s="163" t="s">
        <v>2</v>
      </c>
      <c r="G5" s="163" t="s">
        <v>3</v>
      </c>
    </row>
    <row r="6" spans="2:7" ht="15" customHeight="1" thickBot="1">
      <c r="B6" s="164">
        <v>1</v>
      </c>
      <c r="C6" s="165" t="s">
        <v>4</v>
      </c>
      <c r="D6" s="166">
        <v>104</v>
      </c>
      <c r="E6" s="167">
        <v>27</v>
      </c>
      <c r="F6" s="168" t="s">
        <v>5</v>
      </c>
      <c r="G6" s="166">
        <v>152</v>
      </c>
    </row>
    <row r="7" spans="2:7" ht="15" customHeight="1" thickBot="1">
      <c r="B7" s="164">
        <v>2</v>
      </c>
      <c r="C7" s="165" t="s">
        <v>6</v>
      </c>
      <c r="D7" s="166">
        <v>153</v>
      </c>
      <c r="E7" s="166">
        <v>28</v>
      </c>
      <c r="F7" s="165" t="s">
        <v>7</v>
      </c>
      <c r="G7" s="166">
        <v>307</v>
      </c>
    </row>
    <row r="8" spans="2:7" ht="15" customHeight="1" thickBot="1">
      <c r="B8" s="164">
        <v>3</v>
      </c>
      <c r="C8" s="165" t="s">
        <v>8</v>
      </c>
      <c r="D8" s="166">
        <v>152</v>
      </c>
      <c r="E8" s="167">
        <v>29</v>
      </c>
      <c r="F8" s="165" t="s">
        <v>9</v>
      </c>
      <c r="G8" s="166">
        <v>307</v>
      </c>
    </row>
    <row r="9" spans="2:7" ht="15" customHeight="1" thickBot="1">
      <c r="B9" s="174">
        <v>4</v>
      </c>
      <c r="C9" s="175" t="s">
        <v>10</v>
      </c>
      <c r="D9" s="176">
        <v>153</v>
      </c>
      <c r="E9" s="166">
        <v>30</v>
      </c>
      <c r="F9" s="165" t="s">
        <v>11</v>
      </c>
      <c r="G9" s="166">
        <v>307</v>
      </c>
    </row>
    <row r="10" spans="2:7" ht="15" customHeight="1" thickBot="1">
      <c r="B10" s="164">
        <v>5</v>
      </c>
      <c r="C10" s="165" t="s">
        <v>12</v>
      </c>
      <c r="D10" s="166">
        <v>153</v>
      </c>
      <c r="E10" s="167">
        <v>31</v>
      </c>
      <c r="F10" s="165" t="s">
        <v>13</v>
      </c>
      <c r="G10" s="166">
        <v>306</v>
      </c>
    </row>
    <row r="11" spans="2:7" ht="15" customHeight="1" thickBot="1">
      <c r="B11" s="164">
        <v>6</v>
      </c>
      <c r="C11" s="165" t="s">
        <v>14</v>
      </c>
      <c r="D11" s="166">
        <v>153</v>
      </c>
      <c r="E11" s="166">
        <v>32</v>
      </c>
      <c r="F11" s="165" t="s">
        <v>15</v>
      </c>
      <c r="G11" s="166">
        <v>307</v>
      </c>
    </row>
    <row r="12" spans="2:7" ht="15" customHeight="1" thickBot="1">
      <c r="B12" s="164">
        <v>7</v>
      </c>
      <c r="C12" s="165" t="s">
        <v>16</v>
      </c>
      <c r="D12" s="166">
        <v>104</v>
      </c>
      <c r="E12" s="167">
        <v>33</v>
      </c>
      <c r="F12" s="165" t="s">
        <v>17</v>
      </c>
      <c r="G12" s="166">
        <v>152</v>
      </c>
    </row>
    <row r="13" spans="2:7" ht="15" customHeight="1" thickBot="1">
      <c r="B13" s="164">
        <v>8</v>
      </c>
      <c r="C13" s="165" t="s">
        <v>18</v>
      </c>
      <c r="D13" s="166">
        <v>153</v>
      </c>
      <c r="E13" s="166">
        <v>34</v>
      </c>
      <c r="F13" s="165" t="s">
        <v>19</v>
      </c>
      <c r="G13" s="166">
        <v>104</v>
      </c>
    </row>
    <row r="14" spans="2:7" ht="15" customHeight="1" thickBot="1">
      <c r="B14" s="164">
        <v>9</v>
      </c>
      <c r="C14" s="165" t="s">
        <v>20</v>
      </c>
      <c r="D14" s="166">
        <v>104</v>
      </c>
      <c r="E14" s="167">
        <v>35</v>
      </c>
      <c r="F14" s="165" t="s">
        <v>21</v>
      </c>
      <c r="G14" s="166">
        <v>104</v>
      </c>
    </row>
    <row r="15" spans="2:7" ht="15" customHeight="1" thickBot="1">
      <c r="B15" s="164">
        <v>10</v>
      </c>
      <c r="C15" s="165" t="s">
        <v>22</v>
      </c>
      <c r="D15" s="166">
        <v>152</v>
      </c>
      <c r="E15" s="166">
        <v>36</v>
      </c>
      <c r="F15" s="165" t="s">
        <v>23</v>
      </c>
      <c r="G15" s="166">
        <v>152</v>
      </c>
    </row>
    <row r="16" spans="2:7" ht="15" customHeight="1" thickBot="1">
      <c r="B16" s="164">
        <v>11</v>
      </c>
      <c r="C16" s="165" t="s">
        <v>24</v>
      </c>
      <c r="D16" s="166">
        <v>153</v>
      </c>
      <c r="E16" s="167">
        <v>37</v>
      </c>
      <c r="F16" s="165" t="s">
        <v>25</v>
      </c>
      <c r="G16" s="166">
        <v>153</v>
      </c>
    </row>
    <row r="17" spans="2:7" ht="15" customHeight="1" thickBot="1">
      <c r="B17" s="164">
        <v>12</v>
      </c>
      <c r="C17" s="165" t="s">
        <v>26</v>
      </c>
      <c r="D17" s="166">
        <v>306</v>
      </c>
      <c r="E17" s="166">
        <v>38</v>
      </c>
      <c r="F17" s="165" t="s">
        <v>27</v>
      </c>
      <c r="G17" s="166">
        <v>152</v>
      </c>
    </row>
    <row r="18" spans="2:7" ht="15" customHeight="1" thickBot="1">
      <c r="B18" s="164">
        <v>13</v>
      </c>
      <c r="C18" s="165" t="s">
        <v>28</v>
      </c>
      <c r="D18" s="166">
        <v>104</v>
      </c>
      <c r="E18" s="167">
        <v>39</v>
      </c>
      <c r="F18" s="165" t="s">
        <v>29</v>
      </c>
      <c r="G18" s="166">
        <v>104</v>
      </c>
    </row>
    <row r="19" spans="2:7" ht="15" customHeight="1" thickBot="1">
      <c r="B19" s="164">
        <v>14</v>
      </c>
      <c r="C19" s="165" t="s">
        <v>30</v>
      </c>
      <c r="D19" s="166">
        <v>153</v>
      </c>
      <c r="E19" s="166">
        <v>40</v>
      </c>
      <c r="F19" s="165" t="s">
        <v>31</v>
      </c>
      <c r="G19" s="166">
        <v>104</v>
      </c>
    </row>
    <row r="20" spans="2:7" ht="15" customHeight="1" thickBot="1">
      <c r="B20" s="164">
        <v>16</v>
      </c>
      <c r="C20" s="165" t="s">
        <v>32</v>
      </c>
      <c r="D20" s="166">
        <v>153</v>
      </c>
      <c r="E20" s="167">
        <v>41</v>
      </c>
      <c r="F20" s="165" t="s">
        <v>33</v>
      </c>
      <c r="G20" s="166">
        <v>153</v>
      </c>
    </row>
    <row r="21" spans="2:7" ht="15" customHeight="1" thickBot="1">
      <c r="B21" s="164">
        <v>17</v>
      </c>
      <c r="C21" s="165" t="s">
        <v>34</v>
      </c>
      <c r="D21" s="166">
        <v>152</v>
      </c>
      <c r="E21" s="166">
        <v>42</v>
      </c>
      <c r="F21" s="165" t="s">
        <v>35</v>
      </c>
      <c r="G21" s="166">
        <v>152</v>
      </c>
    </row>
    <row r="22" spans="2:7" ht="15" customHeight="1" thickBot="1">
      <c r="B22" s="164">
        <v>18</v>
      </c>
      <c r="C22" s="165" t="s">
        <v>36</v>
      </c>
      <c r="D22" s="166">
        <v>153</v>
      </c>
      <c r="E22" s="167">
        <v>43</v>
      </c>
      <c r="F22" s="165" t="s">
        <v>37</v>
      </c>
      <c r="G22" s="166">
        <v>152</v>
      </c>
    </row>
    <row r="23" spans="2:7" ht="15" customHeight="1" thickBot="1">
      <c r="B23" s="164">
        <v>19</v>
      </c>
      <c r="C23" s="165" t="s">
        <v>38</v>
      </c>
      <c r="D23" s="166">
        <v>152</v>
      </c>
      <c r="E23" s="166">
        <v>44</v>
      </c>
      <c r="F23" s="165" t="s">
        <v>39</v>
      </c>
      <c r="G23" s="166">
        <v>104</v>
      </c>
    </row>
    <row r="24" spans="2:7" ht="15" customHeight="1" thickBot="1">
      <c r="B24" s="164">
        <v>20</v>
      </c>
      <c r="C24" s="165" t="s">
        <v>40</v>
      </c>
      <c r="D24" s="166">
        <v>152</v>
      </c>
      <c r="E24" s="167">
        <v>45</v>
      </c>
      <c r="F24" s="169" t="s">
        <v>41</v>
      </c>
      <c r="G24" s="166">
        <v>152</v>
      </c>
    </row>
    <row r="25" spans="2:7" ht="15" customHeight="1" thickBot="1">
      <c r="B25" s="164">
        <v>21</v>
      </c>
      <c r="C25" s="165" t="s">
        <v>42</v>
      </c>
      <c r="D25" s="166">
        <v>104</v>
      </c>
      <c r="E25" s="166">
        <v>46</v>
      </c>
      <c r="F25" s="169" t="s">
        <v>43</v>
      </c>
      <c r="G25" s="166">
        <v>153</v>
      </c>
    </row>
    <row r="26" spans="2:7" ht="15" customHeight="1" thickBot="1">
      <c r="B26" s="164">
        <v>22</v>
      </c>
      <c r="C26" s="165" t="s">
        <v>44</v>
      </c>
      <c r="D26" s="166">
        <v>152</v>
      </c>
      <c r="E26" s="167">
        <v>47</v>
      </c>
      <c r="F26" s="169" t="s">
        <v>45</v>
      </c>
      <c r="G26" s="166">
        <v>103</v>
      </c>
    </row>
    <row r="27" spans="2:7" ht="15" customHeight="1" thickBot="1">
      <c r="B27" s="164">
        <v>23</v>
      </c>
      <c r="C27" s="165" t="s">
        <v>46</v>
      </c>
      <c r="D27" s="166">
        <v>104</v>
      </c>
      <c r="E27" s="166">
        <v>48</v>
      </c>
      <c r="F27" s="169" t="s">
        <v>47</v>
      </c>
      <c r="G27" s="166">
        <v>104</v>
      </c>
    </row>
    <row r="28" spans="2:7" ht="15" customHeight="1" thickBot="1">
      <c r="B28" s="164">
        <v>24</v>
      </c>
      <c r="C28" s="165" t="s">
        <v>48</v>
      </c>
      <c r="D28" s="166">
        <v>152</v>
      </c>
      <c r="E28" s="167">
        <v>50</v>
      </c>
      <c r="F28" s="169" t="s">
        <v>49</v>
      </c>
      <c r="G28" s="166">
        <v>103</v>
      </c>
    </row>
    <row r="29" spans="2:7" ht="15" customHeight="1" thickBot="1">
      <c r="B29" s="164">
        <v>25</v>
      </c>
      <c r="C29" s="165" t="s">
        <v>50</v>
      </c>
      <c r="D29" s="166">
        <v>152</v>
      </c>
      <c r="E29" s="166">
        <v>51</v>
      </c>
      <c r="F29" s="169" t="s">
        <v>51</v>
      </c>
      <c r="G29" s="166">
        <v>104</v>
      </c>
    </row>
  </sheetData>
  <mergeCells count="1">
    <mergeCell ref="B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447"/>
  <sheetViews>
    <sheetView zoomScale="112" zoomScaleNormal="112" workbookViewId="0">
      <pane xSplit="2" ySplit="1" topLeftCell="C141" activePane="bottomRight" state="frozen"/>
      <selection pane="topRight" activeCell="C1" sqref="C1"/>
      <selection pane="bottomLeft" activeCell="A2" sqref="A2"/>
      <selection pane="bottomRight" activeCell="B155" sqref="B155"/>
    </sheetView>
  </sheetViews>
  <sheetFormatPr baseColWidth="10" defaultColWidth="11.375" defaultRowHeight="14.25"/>
  <cols>
    <col min="1" max="1" width="0" style="13" hidden="1" customWidth="1"/>
    <col min="2" max="2" width="11.375" style="13"/>
    <col min="3" max="3" width="11" style="13" bestFit="1" customWidth="1"/>
    <col min="4" max="7" width="11.375" style="13"/>
    <col min="8" max="8" width="16.5" style="13" customWidth="1"/>
    <col min="9" max="9" width="26.75" style="13" customWidth="1"/>
    <col min="10" max="10" width="10.875" style="13" customWidth="1"/>
    <col min="11" max="11" width="12.375" style="13" customWidth="1"/>
    <col min="12" max="12" width="7.75" style="13" customWidth="1"/>
    <col min="13" max="13" width="23.375" style="13" customWidth="1"/>
    <col min="14" max="14" width="31.125" style="13" customWidth="1"/>
    <col min="15" max="15" width="12.625" style="13" customWidth="1"/>
    <col min="16" max="16" width="6.125" style="13" customWidth="1"/>
    <col min="17" max="17" width="36.875" style="13" customWidth="1"/>
    <col min="18" max="18" width="9" style="13" customWidth="1"/>
    <col min="19" max="19" width="26.125" style="17" customWidth="1"/>
    <col min="20" max="20" width="11.375" style="17"/>
    <col min="21" max="21" width="12.875" style="17" customWidth="1"/>
    <col min="22" max="29" width="11.375" style="17"/>
    <col min="30" max="30" width="10.375" style="17" customWidth="1"/>
    <col min="31" max="37" width="11.375" style="17"/>
    <col min="38" max="38" width="79" style="13" customWidth="1"/>
    <col min="39" max="81" width="11.375" style="13"/>
  </cols>
  <sheetData>
    <row r="1" spans="1:38" s="16" customFormat="1" ht="11.25">
      <c r="A1" s="22" t="s">
        <v>52</v>
      </c>
      <c r="B1" s="22" t="s">
        <v>53</v>
      </c>
      <c r="C1" s="22" t="s">
        <v>54</v>
      </c>
      <c r="D1" s="22" t="s">
        <v>55</v>
      </c>
      <c r="E1" s="22" t="s">
        <v>56</v>
      </c>
      <c r="F1" s="22" t="s">
        <v>57</v>
      </c>
      <c r="G1" s="22" t="s">
        <v>58</v>
      </c>
      <c r="H1" s="22" t="s">
        <v>59</v>
      </c>
      <c r="I1" s="22" t="s">
        <v>60</v>
      </c>
      <c r="J1" s="22" t="s">
        <v>61</v>
      </c>
      <c r="K1" s="22" t="s">
        <v>62</v>
      </c>
      <c r="L1" s="22" t="s">
        <v>63</v>
      </c>
      <c r="M1" s="22" t="s">
        <v>64</v>
      </c>
      <c r="N1" s="23" t="s">
        <v>65</v>
      </c>
      <c r="O1" s="172" t="s">
        <v>66</v>
      </c>
      <c r="P1" s="172" t="s">
        <v>67</v>
      </c>
      <c r="Q1" s="22" t="s">
        <v>68</v>
      </c>
      <c r="R1" s="22" t="s">
        <v>63</v>
      </c>
      <c r="S1" s="24" t="s">
        <v>69</v>
      </c>
      <c r="T1" s="24" t="s">
        <v>70</v>
      </c>
      <c r="U1" s="24" t="s">
        <v>71</v>
      </c>
      <c r="V1" s="24" t="s">
        <v>72</v>
      </c>
      <c r="W1" s="24" t="s">
        <v>73</v>
      </c>
      <c r="X1" s="24" t="s">
        <v>74</v>
      </c>
      <c r="Y1" s="24" t="s">
        <v>75</v>
      </c>
      <c r="Z1" s="24" t="s">
        <v>76</v>
      </c>
      <c r="AA1" s="24" t="s">
        <v>77</v>
      </c>
      <c r="AB1" s="24" t="s">
        <v>78</v>
      </c>
      <c r="AC1" s="24" t="s">
        <v>79</v>
      </c>
      <c r="AD1" s="24" t="s">
        <v>80</v>
      </c>
      <c r="AE1" s="24" t="s">
        <v>81</v>
      </c>
      <c r="AF1" s="25" t="s">
        <v>82</v>
      </c>
      <c r="AG1" s="24" t="s">
        <v>83</v>
      </c>
      <c r="AH1" s="24" t="s">
        <v>84</v>
      </c>
      <c r="AI1" s="24" t="s">
        <v>85</v>
      </c>
      <c r="AJ1" s="24" t="s">
        <v>86</v>
      </c>
      <c r="AK1" s="24" t="s">
        <v>87</v>
      </c>
      <c r="AL1" s="24" t="s">
        <v>88</v>
      </c>
    </row>
    <row r="2" spans="1:38" s="13" customFormat="1">
      <c r="A2" s="18"/>
      <c r="B2" s="170">
        <v>1</v>
      </c>
      <c r="C2" s="173">
        <v>45833</v>
      </c>
      <c r="D2" s="18" t="s">
        <v>215</v>
      </c>
      <c r="E2" s="18" t="s">
        <v>216</v>
      </c>
      <c r="F2" s="18" t="s">
        <v>217</v>
      </c>
      <c r="G2" s="18" t="s">
        <v>217</v>
      </c>
      <c r="H2" s="18" t="s">
        <v>218</v>
      </c>
      <c r="I2" s="20" t="s">
        <v>223</v>
      </c>
      <c r="J2" s="20" t="s">
        <v>220</v>
      </c>
      <c r="K2" s="20" t="s">
        <v>224</v>
      </c>
      <c r="L2" s="20"/>
      <c r="M2" s="20" t="s">
        <v>221</v>
      </c>
      <c r="N2" s="20">
        <v>1</v>
      </c>
      <c r="O2" s="20"/>
      <c r="P2" s="20"/>
      <c r="Q2" s="20" t="s">
        <v>222</v>
      </c>
      <c r="R2" s="20"/>
      <c r="S2" s="20">
        <v>1</v>
      </c>
      <c r="T2" s="20">
        <v>7</v>
      </c>
      <c r="U2" s="20">
        <v>1</v>
      </c>
      <c r="V2" s="20">
        <v>1</v>
      </c>
      <c r="W2" s="20">
        <v>7</v>
      </c>
      <c r="X2" s="20">
        <v>7</v>
      </c>
      <c r="Y2" s="20">
        <v>1</v>
      </c>
      <c r="Z2" s="20">
        <v>1</v>
      </c>
      <c r="AA2" s="20">
        <v>2</v>
      </c>
      <c r="AB2" s="20">
        <v>3</v>
      </c>
      <c r="AC2" s="20">
        <v>1</v>
      </c>
      <c r="AD2" s="20">
        <v>1</v>
      </c>
      <c r="AE2" s="20">
        <v>2</v>
      </c>
      <c r="AF2" s="20">
        <v>2</v>
      </c>
      <c r="AG2" s="20">
        <v>4</v>
      </c>
      <c r="AH2" s="20">
        <v>4</v>
      </c>
      <c r="AI2" s="20">
        <v>5</v>
      </c>
      <c r="AJ2" s="20">
        <v>6</v>
      </c>
      <c r="AK2" s="20">
        <v>1</v>
      </c>
      <c r="AL2" s="18" t="s">
        <v>225</v>
      </c>
    </row>
    <row r="3" spans="1:38" s="13" customFormat="1">
      <c r="A3" s="18"/>
      <c r="B3" s="170">
        <v>2</v>
      </c>
      <c r="C3" s="173">
        <v>45833</v>
      </c>
      <c r="D3" s="18" t="s">
        <v>215</v>
      </c>
      <c r="E3" s="18" t="s">
        <v>216</v>
      </c>
      <c r="F3" s="18" t="s">
        <v>226</v>
      </c>
      <c r="G3" s="18" t="s">
        <v>226</v>
      </c>
      <c r="H3" s="18" t="s">
        <v>218</v>
      </c>
      <c r="I3" s="20" t="s">
        <v>227</v>
      </c>
      <c r="J3" s="20" t="s">
        <v>220</v>
      </c>
      <c r="K3" s="20" t="s">
        <v>224</v>
      </c>
      <c r="L3" s="20"/>
      <c r="M3" s="20" t="s">
        <v>221</v>
      </c>
      <c r="N3" s="20">
        <v>2</v>
      </c>
      <c r="O3" s="20" t="s">
        <v>228</v>
      </c>
      <c r="P3" s="20"/>
      <c r="Q3" s="20" t="s">
        <v>229</v>
      </c>
      <c r="R3" s="20"/>
      <c r="S3" s="20">
        <v>4</v>
      </c>
      <c r="T3" s="20">
        <v>1</v>
      </c>
      <c r="U3" s="20">
        <v>5</v>
      </c>
      <c r="V3" s="20">
        <v>3</v>
      </c>
      <c r="W3" s="20">
        <v>7</v>
      </c>
      <c r="X3" s="20">
        <v>7</v>
      </c>
      <c r="Y3" s="20">
        <v>5</v>
      </c>
      <c r="Z3" s="20"/>
      <c r="AA3" s="20"/>
      <c r="AB3" s="20">
        <v>5</v>
      </c>
      <c r="AC3" s="20"/>
      <c r="AD3" s="20"/>
      <c r="AE3" s="20">
        <v>5</v>
      </c>
      <c r="AF3" s="20">
        <v>7</v>
      </c>
      <c r="AG3" s="20">
        <v>7</v>
      </c>
      <c r="AH3" s="20"/>
      <c r="AI3" s="20"/>
      <c r="AJ3" s="20">
        <v>6</v>
      </c>
      <c r="AK3" s="20">
        <v>7</v>
      </c>
      <c r="AL3" s="18"/>
    </row>
    <row r="4" spans="1:38" s="13" customFormat="1">
      <c r="A4" s="18"/>
      <c r="B4" s="170">
        <v>3</v>
      </c>
      <c r="C4" s="173">
        <v>45833</v>
      </c>
      <c r="D4" s="18" t="s">
        <v>215</v>
      </c>
      <c r="E4" s="18" t="s">
        <v>216</v>
      </c>
      <c r="F4" s="18" t="s">
        <v>230</v>
      </c>
      <c r="G4" s="18" t="s">
        <v>231</v>
      </c>
      <c r="H4" s="18" t="s">
        <v>218</v>
      </c>
      <c r="I4" s="20" t="s">
        <v>219</v>
      </c>
      <c r="J4" s="20" t="s">
        <v>232</v>
      </c>
      <c r="K4" s="20" t="s">
        <v>224</v>
      </c>
      <c r="L4" s="20"/>
      <c r="M4" s="20" t="s">
        <v>221</v>
      </c>
      <c r="N4" s="20">
        <v>1</v>
      </c>
      <c r="O4" s="20"/>
      <c r="P4" s="20"/>
      <c r="Q4" s="20" t="s">
        <v>233</v>
      </c>
      <c r="R4" s="20"/>
      <c r="S4" s="20">
        <v>4</v>
      </c>
      <c r="T4" s="20">
        <v>7</v>
      </c>
      <c r="U4" s="20">
        <v>4</v>
      </c>
      <c r="V4" s="20">
        <v>4</v>
      </c>
      <c r="W4" s="20">
        <v>7</v>
      </c>
      <c r="X4" s="20">
        <v>7</v>
      </c>
      <c r="Y4" s="20">
        <v>4</v>
      </c>
      <c r="Z4" s="20">
        <v>4</v>
      </c>
      <c r="AA4" s="20">
        <v>4</v>
      </c>
      <c r="AB4" s="20">
        <v>4</v>
      </c>
      <c r="AC4" s="20">
        <v>5</v>
      </c>
      <c r="AD4" s="20">
        <v>4</v>
      </c>
      <c r="AE4" s="20">
        <v>4</v>
      </c>
      <c r="AF4" s="20">
        <v>4</v>
      </c>
      <c r="AG4" s="20">
        <v>4</v>
      </c>
      <c r="AH4" s="20">
        <v>4</v>
      </c>
      <c r="AI4" s="20">
        <v>4</v>
      </c>
      <c r="AJ4" s="20">
        <v>4</v>
      </c>
      <c r="AK4" s="20">
        <v>7</v>
      </c>
      <c r="AL4" s="18"/>
    </row>
    <row r="5" spans="1:38" s="13" customFormat="1">
      <c r="A5" s="18"/>
      <c r="B5" s="170">
        <v>4</v>
      </c>
      <c r="C5" s="173">
        <v>45833</v>
      </c>
      <c r="D5" s="18" t="s">
        <v>215</v>
      </c>
      <c r="E5" s="18" t="s">
        <v>216</v>
      </c>
      <c r="F5" s="18" t="s">
        <v>217</v>
      </c>
      <c r="G5" s="18" t="s">
        <v>217</v>
      </c>
      <c r="H5" s="18" t="s">
        <v>218</v>
      </c>
      <c r="I5" s="20" t="s">
        <v>234</v>
      </c>
      <c r="J5" s="20" t="s">
        <v>220</v>
      </c>
      <c r="K5" s="20" t="s">
        <v>224</v>
      </c>
      <c r="L5" s="20"/>
      <c r="M5" s="20" t="s">
        <v>221</v>
      </c>
      <c r="N5" s="20">
        <v>1</v>
      </c>
      <c r="O5" s="20"/>
      <c r="P5" s="20"/>
      <c r="Q5" s="20" t="s">
        <v>233</v>
      </c>
      <c r="R5" s="20"/>
      <c r="S5" s="20">
        <v>6</v>
      </c>
      <c r="T5" s="20">
        <v>7</v>
      </c>
      <c r="U5" s="20">
        <v>6</v>
      </c>
      <c r="V5" s="20">
        <v>6</v>
      </c>
      <c r="W5" s="20">
        <v>7</v>
      </c>
      <c r="X5" s="20">
        <v>7</v>
      </c>
      <c r="Y5" s="20">
        <v>6</v>
      </c>
      <c r="Z5" s="20"/>
      <c r="AA5" s="20"/>
      <c r="AB5" s="20">
        <v>6</v>
      </c>
      <c r="AC5" s="20"/>
      <c r="AD5" s="20"/>
      <c r="AE5" s="20">
        <v>6</v>
      </c>
      <c r="AF5" s="20">
        <v>6</v>
      </c>
      <c r="AG5" s="20">
        <v>6</v>
      </c>
      <c r="AH5" s="20">
        <v>6</v>
      </c>
      <c r="AI5" s="20">
        <v>6</v>
      </c>
      <c r="AJ5" s="20">
        <v>6</v>
      </c>
      <c r="AK5" s="20">
        <v>7</v>
      </c>
      <c r="AL5" s="18"/>
    </row>
    <row r="6" spans="1:38">
      <c r="A6" s="18"/>
      <c r="B6" s="170">
        <v>5</v>
      </c>
      <c r="C6" s="173">
        <v>45833</v>
      </c>
      <c r="D6" s="18" t="s">
        <v>215</v>
      </c>
      <c r="E6" s="18" t="s">
        <v>216</v>
      </c>
      <c r="F6" s="18" t="s">
        <v>230</v>
      </c>
      <c r="G6" s="18" t="s">
        <v>231</v>
      </c>
      <c r="H6" s="18" t="s">
        <v>218</v>
      </c>
      <c r="I6" s="20" t="s">
        <v>223</v>
      </c>
      <c r="J6" s="20" t="s">
        <v>220</v>
      </c>
      <c r="K6" s="20" t="s">
        <v>224</v>
      </c>
      <c r="L6" s="20"/>
      <c r="M6" s="20" t="s">
        <v>221</v>
      </c>
      <c r="N6" s="20">
        <v>1</v>
      </c>
      <c r="O6" s="20"/>
      <c r="P6" s="20"/>
      <c r="Q6" s="20" t="s">
        <v>233</v>
      </c>
      <c r="R6" s="20"/>
      <c r="S6" s="20">
        <v>5</v>
      </c>
      <c r="T6" s="20">
        <v>7</v>
      </c>
      <c r="U6" s="20">
        <v>5</v>
      </c>
      <c r="V6" s="20">
        <v>5</v>
      </c>
      <c r="W6" s="20">
        <v>7</v>
      </c>
      <c r="X6" s="20">
        <v>7</v>
      </c>
      <c r="Y6" s="20">
        <v>5</v>
      </c>
      <c r="Z6" s="20">
        <v>6</v>
      </c>
      <c r="AA6" s="20">
        <v>6</v>
      </c>
      <c r="AB6" s="20">
        <v>6</v>
      </c>
      <c r="AC6" s="20">
        <v>6</v>
      </c>
      <c r="AD6" s="20">
        <v>6</v>
      </c>
      <c r="AE6" s="20">
        <v>6</v>
      </c>
      <c r="AF6" s="20">
        <v>5</v>
      </c>
      <c r="AG6" s="20">
        <v>5</v>
      </c>
      <c r="AH6" s="20">
        <v>5</v>
      </c>
      <c r="AI6" s="20">
        <v>5</v>
      </c>
      <c r="AJ6" s="20">
        <v>6</v>
      </c>
      <c r="AK6" s="20">
        <v>7</v>
      </c>
      <c r="AL6" s="18"/>
    </row>
    <row r="7" spans="1:38">
      <c r="A7" s="18"/>
      <c r="B7" s="170">
        <v>6</v>
      </c>
      <c r="C7" s="173">
        <v>45833</v>
      </c>
      <c r="D7" s="18" t="s">
        <v>215</v>
      </c>
      <c r="E7" s="18" t="s">
        <v>216</v>
      </c>
      <c r="F7" s="18" t="s">
        <v>217</v>
      </c>
      <c r="G7" s="18" t="s">
        <v>217</v>
      </c>
      <c r="H7" s="18" t="s">
        <v>218</v>
      </c>
      <c r="I7" s="20" t="s">
        <v>219</v>
      </c>
      <c r="J7" s="20" t="s">
        <v>232</v>
      </c>
      <c r="K7" s="20" t="s">
        <v>224</v>
      </c>
      <c r="L7" s="20"/>
      <c r="M7" s="20" t="s">
        <v>221</v>
      </c>
      <c r="N7" s="20">
        <v>1</v>
      </c>
      <c r="O7" s="20"/>
      <c r="P7" s="20"/>
      <c r="Q7" s="20" t="s">
        <v>233</v>
      </c>
      <c r="R7" s="20"/>
      <c r="S7" s="20">
        <v>6</v>
      </c>
      <c r="T7" s="20">
        <v>7</v>
      </c>
      <c r="U7" s="20">
        <v>6</v>
      </c>
      <c r="V7" s="20">
        <v>6</v>
      </c>
      <c r="W7" s="20">
        <v>7</v>
      </c>
      <c r="X7" s="20">
        <v>7</v>
      </c>
      <c r="Y7" s="20">
        <v>6</v>
      </c>
      <c r="Z7" s="20"/>
      <c r="AA7" s="20"/>
      <c r="AB7" s="20">
        <v>6</v>
      </c>
      <c r="AC7" s="20"/>
      <c r="AD7" s="20"/>
      <c r="AE7" s="20">
        <v>6</v>
      </c>
      <c r="AF7" s="20">
        <v>6</v>
      </c>
      <c r="AG7" s="20">
        <v>6</v>
      </c>
      <c r="AH7" s="20">
        <v>6</v>
      </c>
      <c r="AI7" s="20">
        <v>6</v>
      </c>
      <c r="AJ7" s="20">
        <v>6</v>
      </c>
      <c r="AK7" s="20">
        <v>7</v>
      </c>
      <c r="AL7" s="18"/>
    </row>
    <row r="8" spans="1:38">
      <c r="A8" s="18"/>
      <c r="B8" s="170">
        <v>7</v>
      </c>
      <c r="C8" s="173">
        <v>45833</v>
      </c>
      <c r="D8" s="18" t="s">
        <v>215</v>
      </c>
      <c r="E8" s="18" t="s">
        <v>216</v>
      </c>
      <c r="F8" s="18" t="s">
        <v>235</v>
      </c>
      <c r="G8" s="18" t="s">
        <v>235</v>
      </c>
      <c r="H8" s="18" t="s">
        <v>218</v>
      </c>
      <c r="I8" s="20" t="s">
        <v>219</v>
      </c>
      <c r="J8" s="20" t="s">
        <v>232</v>
      </c>
      <c r="K8" s="20" t="s">
        <v>224</v>
      </c>
      <c r="L8" s="20"/>
      <c r="M8" s="20" t="s">
        <v>221</v>
      </c>
      <c r="N8" s="20">
        <v>1</v>
      </c>
      <c r="O8" s="20"/>
      <c r="P8" s="20"/>
      <c r="Q8" s="20" t="s">
        <v>233</v>
      </c>
      <c r="R8" s="20"/>
      <c r="S8" s="20">
        <v>4</v>
      </c>
      <c r="T8" s="20">
        <v>1</v>
      </c>
      <c r="U8" s="20">
        <v>4</v>
      </c>
      <c r="V8" s="20">
        <v>4</v>
      </c>
      <c r="W8" s="20">
        <v>1</v>
      </c>
      <c r="X8" s="20">
        <v>7</v>
      </c>
      <c r="Y8" s="20">
        <v>4</v>
      </c>
      <c r="Z8" s="20">
        <v>5</v>
      </c>
      <c r="AA8" s="20">
        <v>5</v>
      </c>
      <c r="AB8" s="20">
        <v>5</v>
      </c>
      <c r="AC8" s="20">
        <v>5</v>
      </c>
      <c r="AD8" s="20">
        <v>5</v>
      </c>
      <c r="AE8" s="20">
        <v>5</v>
      </c>
      <c r="AF8" s="20">
        <v>4</v>
      </c>
      <c r="AG8" s="20">
        <v>4</v>
      </c>
      <c r="AH8" s="20">
        <v>4</v>
      </c>
      <c r="AI8" s="20">
        <v>4</v>
      </c>
      <c r="AJ8" s="20">
        <v>4</v>
      </c>
      <c r="AK8" s="20">
        <v>7</v>
      </c>
      <c r="AL8" s="18"/>
    </row>
    <row r="9" spans="1:38">
      <c r="A9" s="18"/>
      <c r="B9" s="170">
        <v>8</v>
      </c>
      <c r="C9" s="173">
        <v>45833</v>
      </c>
      <c r="D9" s="18" t="s">
        <v>215</v>
      </c>
      <c r="E9" s="18" t="s">
        <v>216</v>
      </c>
      <c r="F9" s="18" t="s">
        <v>226</v>
      </c>
      <c r="G9" s="18" t="s">
        <v>226</v>
      </c>
      <c r="H9" s="18" t="s">
        <v>218</v>
      </c>
      <c r="I9" s="20" t="s">
        <v>223</v>
      </c>
      <c r="J9" s="20" t="s">
        <v>220</v>
      </c>
      <c r="K9" s="20" t="s">
        <v>224</v>
      </c>
      <c r="L9" s="20"/>
      <c r="M9" s="20" t="s">
        <v>221</v>
      </c>
      <c r="N9" s="20">
        <v>1</v>
      </c>
      <c r="O9" s="20"/>
      <c r="P9" s="20"/>
      <c r="Q9" s="20" t="s">
        <v>233</v>
      </c>
      <c r="R9" s="20"/>
      <c r="S9" s="20">
        <v>5</v>
      </c>
      <c r="T9" s="20">
        <v>7</v>
      </c>
      <c r="U9" s="20">
        <v>5</v>
      </c>
      <c r="V9" s="20">
        <v>5</v>
      </c>
      <c r="W9" s="20">
        <v>7</v>
      </c>
      <c r="X9" s="20">
        <v>7</v>
      </c>
      <c r="Y9" s="20">
        <v>5</v>
      </c>
      <c r="Z9" s="20">
        <v>5</v>
      </c>
      <c r="AA9" s="20">
        <v>5</v>
      </c>
      <c r="AB9" s="20">
        <v>5</v>
      </c>
      <c r="AC9" s="20">
        <v>5</v>
      </c>
      <c r="AD9" s="20">
        <v>5</v>
      </c>
      <c r="AE9" s="20">
        <v>5</v>
      </c>
      <c r="AF9" s="20">
        <v>5</v>
      </c>
      <c r="AG9" s="20">
        <v>5</v>
      </c>
      <c r="AH9" s="20">
        <v>5</v>
      </c>
      <c r="AI9" s="20">
        <v>3</v>
      </c>
      <c r="AJ9" s="20">
        <v>3</v>
      </c>
      <c r="AK9" s="20">
        <v>1</v>
      </c>
      <c r="AL9" s="18" t="s">
        <v>236</v>
      </c>
    </row>
    <row r="10" spans="1:38">
      <c r="A10" s="18"/>
      <c r="B10" s="170">
        <v>9</v>
      </c>
      <c r="C10" s="173">
        <v>45833</v>
      </c>
      <c r="D10" s="18" t="s">
        <v>215</v>
      </c>
      <c r="E10" s="18" t="s">
        <v>216</v>
      </c>
      <c r="F10" s="18" t="s">
        <v>235</v>
      </c>
      <c r="G10" s="18" t="s">
        <v>235</v>
      </c>
      <c r="H10" s="18" t="s">
        <v>218</v>
      </c>
      <c r="I10" s="20" t="s">
        <v>223</v>
      </c>
      <c r="J10" s="20" t="s">
        <v>232</v>
      </c>
      <c r="K10" s="20" t="s">
        <v>224</v>
      </c>
      <c r="L10" s="20"/>
      <c r="M10" s="20" t="s">
        <v>221</v>
      </c>
      <c r="N10" s="20">
        <v>1</v>
      </c>
      <c r="O10" s="20"/>
      <c r="P10" s="20"/>
      <c r="Q10" s="20" t="s">
        <v>233</v>
      </c>
      <c r="R10" s="20"/>
      <c r="S10" s="20">
        <v>6</v>
      </c>
      <c r="T10" s="20">
        <v>7</v>
      </c>
      <c r="U10" s="20">
        <v>6</v>
      </c>
      <c r="V10" s="20">
        <v>6</v>
      </c>
      <c r="W10" s="20">
        <v>7</v>
      </c>
      <c r="X10" s="20">
        <v>7</v>
      </c>
      <c r="Y10" s="20">
        <v>6</v>
      </c>
      <c r="Z10" s="20">
        <v>6</v>
      </c>
      <c r="AA10" s="20">
        <v>6</v>
      </c>
      <c r="AB10" s="20">
        <v>6</v>
      </c>
      <c r="AC10" s="20">
        <v>6</v>
      </c>
      <c r="AD10" s="20">
        <v>6</v>
      </c>
      <c r="AE10" s="20">
        <v>6</v>
      </c>
      <c r="AF10" s="20">
        <v>5</v>
      </c>
      <c r="AG10" s="20">
        <v>5</v>
      </c>
      <c r="AH10" s="20">
        <v>6</v>
      </c>
      <c r="AI10" s="20">
        <v>5</v>
      </c>
      <c r="AJ10" s="20">
        <v>6</v>
      </c>
      <c r="AK10" s="20">
        <v>7</v>
      </c>
      <c r="AL10" s="18"/>
    </row>
    <row r="11" spans="1:38">
      <c r="A11" s="18"/>
      <c r="B11" s="170">
        <v>10</v>
      </c>
      <c r="C11" s="173">
        <v>45833</v>
      </c>
      <c r="D11" s="18" t="s">
        <v>215</v>
      </c>
      <c r="E11" s="18" t="s">
        <v>216</v>
      </c>
      <c r="F11" s="18" t="s">
        <v>230</v>
      </c>
      <c r="G11" s="18" t="s">
        <v>231</v>
      </c>
      <c r="H11" s="18" t="s">
        <v>218</v>
      </c>
      <c r="I11" s="20" t="s">
        <v>234</v>
      </c>
      <c r="J11" s="20" t="s">
        <v>232</v>
      </c>
      <c r="K11" s="20" t="s">
        <v>224</v>
      </c>
      <c r="L11" s="20"/>
      <c r="M11" s="20" t="s">
        <v>221</v>
      </c>
      <c r="N11" s="20">
        <v>1</v>
      </c>
      <c r="O11" s="20"/>
      <c r="P11" s="20"/>
      <c r="Q11" s="20" t="s">
        <v>233</v>
      </c>
      <c r="R11" s="20"/>
      <c r="S11" s="20">
        <v>3</v>
      </c>
      <c r="T11" s="20">
        <v>7</v>
      </c>
      <c r="U11" s="20">
        <v>3</v>
      </c>
      <c r="V11" s="20">
        <v>3</v>
      </c>
      <c r="W11" s="20">
        <v>7</v>
      </c>
      <c r="X11" s="20">
        <v>7</v>
      </c>
      <c r="Y11" s="20">
        <v>3</v>
      </c>
      <c r="Z11" s="20">
        <v>4</v>
      </c>
      <c r="AA11" s="20">
        <v>4</v>
      </c>
      <c r="AB11" s="20">
        <v>4</v>
      </c>
      <c r="AC11" s="20">
        <v>5</v>
      </c>
      <c r="AD11" s="20">
        <v>5</v>
      </c>
      <c r="AE11" s="20">
        <v>4</v>
      </c>
      <c r="AF11" s="20">
        <v>4</v>
      </c>
      <c r="AG11" s="20">
        <v>5</v>
      </c>
      <c r="AH11" s="20">
        <v>4</v>
      </c>
      <c r="AI11" s="20">
        <v>4</v>
      </c>
      <c r="AJ11" s="20">
        <v>5</v>
      </c>
      <c r="AK11" s="20">
        <v>1</v>
      </c>
      <c r="AL11" s="18" t="s">
        <v>237</v>
      </c>
    </row>
    <row r="12" spans="1:38">
      <c r="A12" s="18"/>
      <c r="B12" s="170">
        <v>11</v>
      </c>
      <c r="C12" s="173">
        <v>45833</v>
      </c>
      <c r="D12" s="18" t="s">
        <v>215</v>
      </c>
      <c r="E12" s="18" t="s">
        <v>216</v>
      </c>
      <c r="F12" s="18" t="s">
        <v>226</v>
      </c>
      <c r="G12" s="18" t="s">
        <v>226</v>
      </c>
      <c r="H12" s="18" t="s">
        <v>218</v>
      </c>
      <c r="I12" s="20" t="s">
        <v>219</v>
      </c>
      <c r="J12" s="20" t="s">
        <v>232</v>
      </c>
      <c r="K12" s="20" t="s">
        <v>224</v>
      </c>
      <c r="L12" s="20"/>
      <c r="M12" s="20" t="s">
        <v>221</v>
      </c>
      <c r="N12" s="20">
        <v>1</v>
      </c>
      <c r="O12" s="20"/>
      <c r="P12" s="20"/>
      <c r="Q12" s="20" t="s">
        <v>233</v>
      </c>
      <c r="R12" s="20"/>
      <c r="S12" s="20">
        <v>1</v>
      </c>
      <c r="T12" s="20">
        <v>1</v>
      </c>
      <c r="U12" s="20">
        <v>3</v>
      </c>
      <c r="V12" s="20">
        <v>4</v>
      </c>
      <c r="W12" s="20">
        <v>1</v>
      </c>
      <c r="X12" s="20">
        <v>1</v>
      </c>
      <c r="Y12" s="20">
        <v>1</v>
      </c>
      <c r="Z12" s="20">
        <v>4</v>
      </c>
      <c r="AA12" s="20">
        <v>6</v>
      </c>
      <c r="AB12" s="20">
        <v>5</v>
      </c>
      <c r="AC12" s="20">
        <v>1</v>
      </c>
      <c r="AD12" s="20">
        <v>2</v>
      </c>
      <c r="AE12" s="20">
        <v>2</v>
      </c>
      <c r="AF12" s="20">
        <v>5</v>
      </c>
      <c r="AG12" s="20">
        <v>5</v>
      </c>
      <c r="AH12" s="20">
        <v>2</v>
      </c>
      <c r="AI12" s="20">
        <v>7</v>
      </c>
      <c r="AJ12" s="20">
        <v>6</v>
      </c>
      <c r="AK12" s="20">
        <v>1</v>
      </c>
      <c r="AL12" s="18" t="s">
        <v>238</v>
      </c>
    </row>
    <row r="13" spans="1:38">
      <c r="A13" s="18"/>
      <c r="B13" s="170">
        <v>12</v>
      </c>
      <c r="C13" s="173">
        <v>45833</v>
      </c>
      <c r="D13" s="18" t="s">
        <v>215</v>
      </c>
      <c r="E13" s="18" t="s">
        <v>216</v>
      </c>
      <c r="F13" s="18" t="s">
        <v>226</v>
      </c>
      <c r="G13" s="18" t="s">
        <v>226</v>
      </c>
      <c r="H13" s="18" t="s">
        <v>218</v>
      </c>
      <c r="I13" s="20" t="s">
        <v>223</v>
      </c>
      <c r="J13" s="20" t="s">
        <v>232</v>
      </c>
      <c r="K13" s="20" t="s">
        <v>224</v>
      </c>
      <c r="L13" s="20"/>
      <c r="M13" s="20" t="s">
        <v>221</v>
      </c>
      <c r="N13" s="20">
        <v>1</v>
      </c>
      <c r="O13" s="20"/>
      <c r="P13" s="20"/>
      <c r="Q13" s="20" t="s">
        <v>233</v>
      </c>
      <c r="R13" s="20"/>
      <c r="S13" s="20">
        <v>1</v>
      </c>
      <c r="T13" s="20">
        <v>7</v>
      </c>
      <c r="U13" s="20">
        <v>2</v>
      </c>
      <c r="V13" s="20">
        <v>2</v>
      </c>
      <c r="W13" s="20">
        <v>7</v>
      </c>
      <c r="X13" s="20">
        <v>7</v>
      </c>
      <c r="Y13" s="20">
        <v>2</v>
      </c>
      <c r="Z13" s="20">
        <v>3</v>
      </c>
      <c r="AA13" s="20">
        <v>3</v>
      </c>
      <c r="AB13" s="20">
        <v>3</v>
      </c>
      <c r="AC13" s="20">
        <v>5</v>
      </c>
      <c r="AD13" s="20">
        <v>4</v>
      </c>
      <c r="AE13" s="20">
        <v>3</v>
      </c>
      <c r="AF13" s="20">
        <v>4</v>
      </c>
      <c r="AG13" s="20">
        <v>3</v>
      </c>
      <c r="AH13" s="20">
        <v>4</v>
      </c>
      <c r="AI13" s="20">
        <v>4</v>
      </c>
      <c r="AJ13" s="20">
        <v>4</v>
      </c>
      <c r="AK13" s="20">
        <v>1</v>
      </c>
      <c r="AL13" s="18" t="s">
        <v>239</v>
      </c>
    </row>
    <row r="14" spans="1:38">
      <c r="A14" s="18"/>
      <c r="B14" s="170">
        <v>13</v>
      </c>
      <c r="C14" s="173">
        <v>45833</v>
      </c>
      <c r="D14" s="18" t="s">
        <v>215</v>
      </c>
      <c r="E14" s="18" t="s">
        <v>216</v>
      </c>
      <c r="F14" s="18" t="s">
        <v>235</v>
      </c>
      <c r="G14" s="18" t="s">
        <v>235</v>
      </c>
      <c r="H14" s="18" t="s">
        <v>218</v>
      </c>
      <c r="I14" s="20" t="s">
        <v>219</v>
      </c>
      <c r="J14" s="20" t="s">
        <v>232</v>
      </c>
      <c r="K14" s="20" t="s">
        <v>224</v>
      </c>
      <c r="L14" s="20"/>
      <c r="M14" s="20" t="s">
        <v>221</v>
      </c>
      <c r="N14" s="20">
        <v>1</v>
      </c>
      <c r="O14" s="20"/>
      <c r="P14" s="20"/>
      <c r="Q14" s="20" t="s">
        <v>233</v>
      </c>
      <c r="R14" s="20"/>
      <c r="S14" s="20">
        <v>4</v>
      </c>
      <c r="T14" s="20">
        <v>1</v>
      </c>
      <c r="U14" s="20">
        <v>4</v>
      </c>
      <c r="V14" s="20">
        <v>4</v>
      </c>
      <c r="W14" s="20">
        <v>7</v>
      </c>
      <c r="X14" s="20">
        <v>7</v>
      </c>
      <c r="Y14" s="20">
        <v>4</v>
      </c>
      <c r="Z14" s="20">
        <v>5</v>
      </c>
      <c r="AA14" s="20">
        <v>5</v>
      </c>
      <c r="AB14" s="20">
        <v>5</v>
      </c>
      <c r="AC14" s="20">
        <v>5</v>
      </c>
      <c r="AD14" s="20">
        <v>5</v>
      </c>
      <c r="AE14" s="20">
        <v>5</v>
      </c>
      <c r="AF14" s="20">
        <v>5</v>
      </c>
      <c r="AG14" s="20">
        <v>5</v>
      </c>
      <c r="AH14" s="20">
        <v>5</v>
      </c>
      <c r="AI14" s="20">
        <v>5</v>
      </c>
      <c r="AJ14" s="20">
        <v>6</v>
      </c>
      <c r="AK14" s="20">
        <v>1</v>
      </c>
      <c r="AL14" s="18" t="s">
        <v>240</v>
      </c>
    </row>
    <row r="15" spans="1:38">
      <c r="A15" s="18"/>
      <c r="B15" s="170">
        <v>14</v>
      </c>
      <c r="C15" s="173">
        <v>45833</v>
      </c>
      <c r="D15" s="18" t="s">
        <v>215</v>
      </c>
      <c r="E15" s="18" t="s">
        <v>216</v>
      </c>
      <c r="F15" s="18" t="s">
        <v>235</v>
      </c>
      <c r="G15" s="18" t="s">
        <v>235</v>
      </c>
      <c r="H15" s="18" t="s">
        <v>218</v>
      </c>
      <c r="I15" s="20" t="s">
        <v>223</v>
      </c>
      <c r="J15" s="20" t="s">
        <v>220</v>
      </c>
      <c r="K15" s="20" t="s">
        <v>224</v>
      </c>
      <c r="L15" s="20"/>
      <c r="M15" s="20" t="s">
        <v>221</v>
      </c>
      <c r="N15" s="20">
        <v>1</v>
      </c>
      <c r="O15" s="20"/>
      <c r="P15" s="20"/>
      <c r="Q15" s="20" t="s">
        <v>233</v>
      </c>
      <c r="R15" s="20"/>
      <c r="S15" s="20">
        <v>6</v>
      </c>
      <c r="T15" s="20">
        <v>7</v>
      </c>
      <c r="U15" s="20">
        <v>6</v>
      </c>
      <c r="V15" s="20">
        <v>6</v>
      </c>
      <c r="W15" s="20">
        <v>7</v>
      </c>
      <c r="X15" s="20">
        <v>1</v>
      </c>
      <c r="Y15" s="20">
        <v>6</v>
      </c>
      <c r="Z15" s="20">
        <v>6</v>
      </c>
      <c r="AA15" s="20">
        <v>6</v>
      </c>
      <c r="AB15" s="20">
        <v>6</v>
      </c>
      <c r="AC15" s="20"/>
      <c r="AD15" s="20"/>
      <c r="AE15" s="20">
        <v>6</v>
      </c>
      <c r="AF15" s="20">
        <v>6</v>
      </c>
      <c r="AG15" s="20">
        <v>6</v>
      </c>
      <c r="AH15" s="20"/>
      <c r="AI15" s="20"/>
      <c r="AJ15" s="20">
        <v>6</v>
      </c>
      <c r="AK15" s="20">
        <v>1</v>
      </c>
      <c r="AL15" s="18" t="s">
        <v>244</v>
      </c>
    </row>
    <row r="16" spans="1:38">
      <c r="A16" s="18"/>
      <c r="B16" s="170">
        <v>15</v>
      </c>
      <c r="C16" s="173">
        <v>45833</v>
      </c>
      <c r="D16" s="18" t="s">
        <v>215</v>
      </c>
      <c r="E16" s="18" t="s">
        <v>216</v>
      </c>
      <c r="F16" s="18" t="s">
        <v>230</v>
      </c>
      <c r="G16" s="18" t="s">
        <v>231</v>
      </c>
      <c r="H16" s="18" t="s">
        <v>218</v>
      </c>
      <c r="I16" s="20" t="s">
        <v>223</v>
      </c>
      <c r="J16" s="20" t="s">
        <v>232</v>
      </c>
      <c r="K16" s="20" t="s">
        <v>224</v>
      </c>
      <c r="L16" s="20"/>
      <c r="M16" s="20" t="s">
        <v>221</v>
      </c>
      <c r="N16" s="20">
        <v>1</v>
      </c>
      <c r="O16" s="20"/>
      <c r="P16" s="20"/>
      <c r="Q16" s="20" t="s">
        <v>233</v>
      </c>
      <c r="R16" s="20"/>
      <c r="S16" s="20">
        <v>6</v>
      </c>
      <c r="T16" s="20">
        <v>1</v>
      </c>
      <c r="U16" s="20">
        <v>5</v>
      </c>
      <c r="V16" s="20">
        <v>5</v>
      </c>
      <c r="W16" s="20">
        <v>7</v>
      </c>
      <c r="X16" s="20">
        <v>1</v>
      </c>
      <c r="Y16" s="20">
        <v>5</v>
      </c>
      <c r="Z16" s="20">
        <v>5</v>
      </c>
      <c r="AA16" s="20">
        <v>5</v>
      </c>
      <c r="AB16" s="20">
        <v>5</v>
      </c>
      <c r="AC16" s="20"/>
      <c r="AD16" s="20"/>
      <c r="AE16" s="20">
        <v>5</v>
      </c>
      <c r="AF16" s="20">
        <v>5</v>
      </c>
      <c r="AG16" s="20">
        <v>5</v>
      </c>
      <c r="AH16" s="20">
        <v>5</v>
      </c>
      <c r="AI16" s="20">
        <v>5</v>
      </c>
      <c r="AJ16" s="20">
        <v>6</v>
      </c>
      <c r="AK16" s="20">
        <v>7</v>
      </c>
      <c r="AL16" s="18"/>
    </row>
    <row r="17" spans="1:38">
      <c r="A17" s="18"/>
      <c r="B17" s="170">
        <v>16</v>
      </c>
      <c r="C17" s="173">
        <v>45833</v>
      </c>
      <c r="D17" s="18" t="s">
        <v>215</v>
      </c>
      <c r="E17" s="18" t="s">
        <v>216</v>
      </c>
      <c r="F17" s="18" t="s">
        <v>230</v>
      </c>
      <c r="G17" s="18" t="s">
        <v>231</v>
      </c>
      <c r="H17" s="18" t="s">
        <v>218</v>
      </c>
      <c r="I17" s="20" t="s">
        <v>234</v>
      </c>
      <c r="J17" s="20" t="s">
        <v>232</v>
      </c>
      <c r="K17" s="20" t="s">
        <v>224</v>
      </c>
      <c r="L17" s="20"/>
      <c r="M17" s="177" t="s">
        <v>241</v>
      </c>
      <c r="N17" s="20">
        <v>1</v>
      </c>
      <c r="O17" s="20"/>
      <c r="P17" s="20"/>
      <c r="Q17" s="20" t="s">
        <v>233</v>
      </c>
      <c r="R17" s="20"/>
      <c r="S17" s="20">
        <v>4</v>
      </c>
      <c r="T17" s="20">
        <v>1</v>
      </c>
      <c r="U17" s="20">
        <v>3</v>
      </c>
      <c r="V17" s="20">
        <v>3</v>
      </c>
      <c r="W17" s="20">
        <v>1</v>
      </c>
      <c r="X17" s="20">
        <v>1</v>
      </c>
      <c r="Y17" s="20">
        <v>4</v>
      </c>
      <c r="Z17" s="20">
        <v>4</v>
      </c>
      <c r="AA17" s="20">
        <v>4</v>
      </c>
      <c r="AB17" s="20">
        <v>4</v>
      </c>
      <c r="AC17" s="20">
        <v>4</v>
      </c>
      <c r="AD17" s="20">
        <v>4</v>
      </c>
      <c r="AE17" s="20">
        <v>4</v>
      </c>
      <c r="AF17" s="20">
        <v>4</v>
      </c>
      <c r="AG17" s="20">
        <v>4</v>
      </c>
      <c r="AH17" s="20">
        <v>4</v>
      </c>
      <c r="AI17" s="20">
        <v>4</v>
      </c>
      <c r="AJ17" s="20">
        <v>2</v>
      </c>
      <c r="AK17" s="20">
        <v>1</v>
      </c>
      <c r="AL17" s="18" t="s">
        <v>242</v>
      </c>
    </row>
    <row r="18" spans="1:38">
      <c r="A18" s="18"/>
      <c r="B18" s="170">
        <v>17</v>
      </c>
      <c r="C18" s="173">
        <v>45834</v>
      </c>
      <c r="D18" s="18" t="s">
        <v>215</v>
      </c>
      <c r="E18" s="18" t="s">
        <v>216</v>
      </c>
      <c r="F18" s="18" t="s">
        <v>217</v>
      </c>
      <c r="G18" s="18" t="s">
        <v>217</v>
      </c>
      <c r="H18" s="18" t="s">
        <v>218</v>
      </c>
      <c r="I18" s="20" t="s">
        <v>234</v>
      </c>
      <c r="J18" s="20" t="s">
        <v>232</v>
      </c>
      <c r="K18" s="20" t="s">
        <v>224</v>
      </c>
      <c r="L18" s="20"/>
      <c r="M18" s="20" t="s">
        <v>243</v>
      </c>
      <c r="N18" s="20">
        <v>1</v>
      </c>
      <c r="O18" s="20"/>
      <c r="P18" s="20"/>
      <c r="Q18" s="20" t="s">
        <v>233</v>
      </c>
      <c r="R18" s="20"/>
      <c r="S18" s="20">
        <v>5</v>
      </c>
      <c r="T18" s="20">
        <v>7</v>
      </c>
      <c r="U18" s="20">
        <v>5</v>
      </c>
      <c r="V18" s="20">
        <v>5</v>
      </c>
      <c r="W18" s="20">
        <v>7</v>
      </c>
      <c r="X18" s="20">
        <v>7</v>
      </c>
      <c r="Y18" s="20">
        <v>5</v>
      </c>
      <c r="Z18" s="20">
        <v>5</v>
      </c>
      <c r="AA18" s="20">
        <v>5</v>
      </c>
      <c r="AB18" s="20">
        <v>5</v>
      </c>
      <c r="AC18" s="20">
        <v>5</v>
      </c>
      <c r="AD18" s="20">
        <v>5</v>
      </c>
      <c r="AE18" s="20">
        <v>5</v>
      </c>
      <c r="AF18" s="20">
        <v>5</v>
      </c>
      <c r="AG18" s="20">
        <v>5</v>
      </c>
      <c r="AH18" s="20">
        <v>5</v>
      </c>
      <c r="AI18" s="20">
        <v>5</v>
      </c>
      <c r="AJ18" s="20">
        <v>5</v>
      </c>
      <c r="AK18" s="20">
        <v>1</v>
      </c>
      <c r="AL18" s="18" t="s">
        <v>244</v>
      </c>
    </row>
    <row r="19" spans="1:38">
      <c r="A19" s="18"/>
      <c r="B19" s="170">
        <v>18</v>
      </c>
      <c r="C19" s="173">
        <v>45834</v>
      </c>
      <c r="D19" s="18" t="s">
        <v>215</v>
      </c>
      <c r="E19" s="18" t="s">
        <v>216</v>
      </c>
      <c r="F19" s="18" t="s">
        <v>230</v>
      </c>
      <c r="G19" s="18" t="s">
        <v>231</v>
      </c>
      <c r="H19" s="18" t="s">
        <v>218</v>
      </c>
      <c r="I19" s="20" t="s">
        <v>219</v>
      </c>
      <c r="J19" s="20" t="s">
        <v>232</v>
      </c>
      <c r="K19" s="20" t="s">
        <v>224</v>
      </c>
      <c r="L19" s="20"/>
      <c r="M19" s="20" t="s">
        <v>221</v>
      </c>
      <c r="N19" s="20">
        <v>1</v>
      </c>
      <c r="O19" s="20"/>
      <c r="P19" s="20"/>
      <c r="Q19" s="20" t="s">
        <v>233</v>
      </c>
      <c r="R19" s="20"/>
      <c r="S19" s="20">
        <v>4</v>
      </c>
      <c r="T19" s="20">
        <v>7</v>
      </c>
      <c r="U19" s="20">
        <v>4</v>
      </c>
      <c r="V19" s="20">
        <v>4</v>
      </c>
      <c r="W19" s="20">
        <v>7</v>
      </c>
      <c r="X19" s="20">
        <v>7</v>
      </c>
      <c r="Y19" s="20">
        <v>4</v>
      </c>
      <c r="Z19" s="20">
        <v>6</v>
      </c>
      <c r="AA19" s="20">
        <v>6</v>
      </c>
      <c r="AB19" s="20">
        <v>6</v>
      </c>
      <c r="AC19" s="20">
        <v>6</v>
      </c>
      <c r="AD19" s="20">
        <v>6</v>
      </c>
      <c r="AE19" s="20">
        <v>6</v>
      </c>
      <c r="AF19" s="20">
        <v>5</v>
      </c>
      <c r="AG19" s="20">
        <v>5</v>
      </c>
      <c r="AH19" s="20">
        <v>5</v>
      </c>
      <c r="AI19" s="20">
        <v>5</v>
      </c>
      <c r="AJ19" s="20">
        <v>5</v>
      </c>
      <c r="AK19" s="20">
        <v>7</v>
      </c>
      <c r="AL19" s="18"/>
    </row>
    <row r="20" spans="1:38">
      <c r="A20" s="18"/>
      <c r="B20" s="170">
        <v>19</v>
      </c>
      <c r="C20" s="173">
        <v>45834</v>
      </c>
      <c r="D20" s="18" t="s">
        <v>215</v>
      </c>
      <c r="E20" s="18" t="s">
        <v>216</v>
      </c>
      <c r="F20" s="18" t="s">
        <v>226</v>
      </c>
      <c r="G20" s="18" t="s">
        <v>226</v>
      </c>
      <c r="H20" s="18" t="s">
        <v>218</v>
      </c>
      <c r="I20" s="20" t="s">
        <v>219</v>
      </c>
      <c r="J20" s="20" t="s">
        <v>220</v>
      </c>
      <c r="K20" s="20" t="s">
        <v>224</v>
      </c>
      <c r="L20" s="20"/>
      <c r="M20" s="20" t="s">
        <v>221</v>
      </c>
      <c r="N20" s="20">
        <v>1</v>
      </c>
      <c r="O20" s="20"/>
      <c r="P20" s="20"/>
      <c r="Q20" s="20" t="s">
        <v>233</v>
      </c>
      <c r="R20" s="20"/>
      <c r="S20" s="20">
        <v>2</v>
      </c>
      <c r="T20" s="20">
        <v>1</v>
      </c>
      <c r="U20" s="20">
        <v>1</v>
      </c>
      <c r="V20" s="20">
        <v>2</v>
      </c>
      <c r="W20" s="20">
        <v>7</v>
      </c>
      <c r="X20" s="20">
        <v>1</v>
      </c>
      <c r="Y20" s="20">
        <v>2</v>
      </c>
      <c r="Z20" s="20">
        <v>3</v>
      </c>
      <c r="AA20" s="20">
        <v>3</v>
      </c>
      <c r="AB20" s="20">
        <v>4</v>
      </c>
      <c r="AC20" s="20">
        <v>5</v>
      </c>
      <c r="AD20" s="20">
        <v>4</v>
      </c>
      <c r="AE20" s="20">
        <v>3</v>
      </c>
      <c r="AF20" s="20">
        <v>2</v>
      </c>
      <c r="AG20" s="20">
        <v>2</v>
      </c>
      <c r="AH20" s="20">
        <v>4</v>
      </c>
      <c r="AI20" s="20">
        <v>4</v>
      </c>
      <c r="AJ20" s="20">
        <v>4</v>
      </c>
      <c r="AK20" s="20">
        <v>1</v>
      </c>
      <c r="AL20" s="18" t="s">
        <v>245</v>
      </c>
    </row>
    <row r="21" spans="1:38">
      <c r="A21" s="18"/>
      <c r="B21" s="170">
        <v>20</v>
      </c>
      <c r="C21" s="173">
        <v>45834</v>
      </c>
      <c r="D21" s="18" t="s">
        <v>215</v>
      </c>
      <c r="E21" s="18" t="s">
        <v>216</v>
      </c>
      <c r="F21" s="18" t="s">
        <v>235</v>
      </c>
      <c r="G21" s="18" t="s">
        <v>235</v>
      </c>
      <c r="H21" s="18" t="s">
        <v>218</v>
      </c>
      <c r="I21" s="20" t="s">
        <v>223</v>
      </c>
      <c r="J21" s="20" t="s">
        <v>220</v>
      </c>
      <c r="K21" s="20" t="s">
        <v>224</v>
      </c>
      <c r="L21" s="20"/>
      <c r="M21" s="20" t="s">
        <v>221</v>
      </c>
      <c r="N21" s="20">
        <v>1</v>
      </c>
      <c r="O21" s="20"/>
      <c r="P21" s="20"/>
      <c r="Q21" s="20" t="s">
        <v>233</v>
      </c>
      <c r="R21" s="20"/>
      <c r="S21" s="20">
        <v>5</v>
      </c>
      <c r="T21" s="20">
        <v>7</v>
      </c>
      <c r="U21" s="20">
        <v>5</v>
      </c>
      <c r="V21" s="20">
        <v>5</v>
      </c>
      <c r="W21" s="20">
        <v>7</v>
      </c>
      <c r="X21" s="20">
        <v>7</v>
      </c>
      <c r="Y21" s="20">
        <v>5</v>
      </c>
      <c r="Z21" s="20"/>
      <c r="AA21" s="20"/>
      <c r="AB21" s="20">
        <v>5</v>
      </c>
      <c r="AC21" s="20"/>
      <c r="AD21" s="20"/>
      <c r="AE21" s="20">
        <v>5</v>
      </c>
      <c r="AF21" s="20">
        <v>6</v>
      </c>
      <c r="AG21" s="20">
        <v>6</v>
      </c>
      <c r="AH21" s="20"/>
      <c r="AI21" s="20"/>
      <c r="AJ21" s="20">
        <v>6</v>
      </c>
      <c r="AK21" s="20">
        <v>7</v>
      </c>
      <c r="AL21" s="18"/>
    </row>
    <row r="22" spans="1:38">
      <c r="A22" s="18"/>
      <c r="B22" s="170">
        <v>21</v>
      </c>
      <c r="C22" s="173">
        <v>45834</v>
      </c>
      <c r="D22" s="18" t="s">
        <v>215</v>
      </c>
      <c r="E22" s="18" t="s">
        <v>216</v>
      </c>
      <c r="F22" s="18" t="s">
        <v>217</v>
      </c>
      <c r="G22" s="18" t="s">
        <v>217</v>
      </c>
      <c r="H22" s="18" t="s">
        <v>218</v>
      </c>
      <c r="I22" s="20" t="s">
        <v>223</v>
      </c>
      <c r="J22" s="20" t="s">
        <v>232</v>
      </c>
      <c r="K22" s="20" t="s">
        <v>224</v>
      </c>
      <c r="L22" s="20"/>
      <c r="M22" s="20" t="s">
        <v>221</v>
      </c>
      <c r="N22" s="20">
        <v>1</v>
      </c>
      <c r="O22" s="20"/>
      <c r="P22" s="20"/>
      <c r="Q22" s="20" t="s">
        <v>246</v>
      </c>
      <c r="R22" s="20"/>
      <c r="S22" s="20">
        <v>5</v>
      </c>
      <c r="T22" s="20">
        <v>7</v>
      </c>
      <c r="U22" s="20">
        <v>4</v>
      </c>
      <c r="V22" s="20">
        <v>4</v>
      </c>
      <c r="W22" s="20">
        <v>7</v>
      </c>
      <c r="X22" s="20">
        <v>7</v>
      </c>
      <c r="Y22" s="20">
        <v>5</v>
      </c>
      <c r="Z22" s="20">
        <v>5</v>
      </c>
      <c r="AA22" s="20">
        <v>5</v>
      </c>
      <c r="AB22" s="20">
        <v>4</v>
      </c>
      <c r="AC22" s="20"/>
      <c r="AD22" s="20"/>
      <c r="AE22" s="20">
        <v>5</v>
      </c>
      <c r="AF22" s="20">
        <v>5</v>
      </c>
      <c r="AG22" s="20">
        <v>5</v>
      </c>
      <c r="AH22" s="20">
        <v>5</v>
      </c>
      <c r="AI22" s="20">
        <v>5</v>
      </c>
      <c r="AJ22" s="20">
        <v>5</v>
      </c>
      <c r="AK22" s="20">
        <v>7</v>
      </c>
      <c r="AL22" s="18"/>
    </row>
    <row r="23" spans="1:38">
      <c r="A23" s="18"/>
      <c r="B23" s="170">
        <v>22</v>
      </c>
      <c r="C23" s="173">
        <v>45834</v>
      </c>
      <c r="D23" s="18" t="s">
        <v>215</v>
      </c>
      <c r="E23" s="18" t="s">
        <v>216</v>
      </c>
      <c r="F23" s="18" t="s">
        <v>235</v>
      </c>
      <c r="G23" s="18" t="s">
        <v>235</v>
      </c>
      <c r="H23" s="18" t="s">
        <v>218</v>
      </c>
      <c r="I23" s="20" t="s">
        <v>227</v>
      </c>
      <c r="J23" s="20" t="s">
        <v>220</v>
      </c>
      <c r="K23" s="20" t="s">
        <v>224</v>
      </c>
      <c r="L23" s="20"/>
      <c r="M23" s="20" t="s">
        <v>221</v>
      </c>
      <c r="N23" s="20">
        <v>2</v>
      </c>
      <c r="O23" s="20" t="s">
        <v>228</v>
      </c>
      <c r="P23" s="20"/>
      <c r="Q23" s="20" t="s">
        <v>229</v>
      </c>
      <c r="R23" s="20"/>
      <c r="S23" s="20">
        <v>6</v>
      </c>
      <c r="T23" s="20">
        <v>7</v>
      </c>
      <c r="U23" s="20">
        <v>6</v>
      </c>
      <c r="V23" s="20">
        <v>6</v>
      </c>
      <c r="W23" s="20">
        <v>7</v>
      </c>
      <c r="X23" s="20">
        <v>7</v>
      </c>
      <c r="Y23" s="20">
        <v>6</v>
      </c>
      <c r="Z23" s="20"/>
      <c r="AA23" s="20"/>
      <c r="AB23" s="20">
        <v>6</v>
      </c>
      <c r="AC23" s="20"/>
      <c r="AD23" s="20"/>
      <c r="AE23" s="20">
        <v>6</v>
      </c>
      <c r="AF23" s="20">
        <v>6</v>
      </c>
      <c r="AG23" s="20">
        <v>6</v>
      </c>
      <c r="AH23" s="20"/>
      <c r="AI23" s="20"/>
      <c r="AJ23" s="20">
        <v>7</v>
      </c>
      <c r="AK23" s="20">
        <v>7</v>
      </c>
      <c r="AL23" s="18"/>
    </row>
    <row r="24" spans="1:38">
      <c r="A24" s="18"/>
      <c r="B24" s="170">
        <v>23</v>
      </c>
      <c r="C24" s="173">
        <v>45834</v>
      </c>
      <c r="D24" s="18" t="s">
        <v>215</v>
      </c>
      <c r="E24" s="18" t="s">
        <v>216</v>
      </c>
      <c r="F24" s="18" t="s">
        <v>226</v>
      </c>
      <c r="G24" s="18" t="s">
        <v>226</v>
      </c>
      <c r="H24" s="18" t="s">
        <v>218</v>
      </c>
      <c r="I24" s="20" t="s">
        <v>227</v>
      </c>
      <c r="J24" s="20" t="s">
        <v>232</v>
      </c>
      <c r="K24" s="20" t="s">
        <v>224</v>
      </c>
      <c r="L24" s="20"/>
      <c r="M24" s="20" t="s">
        <v>221</v>
      </c>
      <c r="N24" s="20">
        <v>2</v>
      </c>
      <c r="O24" s="20" t="s">
        <v>247</v>
      </c>
      <c r="P24" s="20"/>
      <c r="Q24" s="20" t="s">
        <v>229</v>
      </c>
      <c r="R24" s="20"/>
      <c r="S24" s="20">
        <v>6</v>
      </c>
      <c r="T24" s="20">
        <v>7</v>
      </c>
      <c r="U24" s="20">
        <v>6</v>
      </c>
      <c r="V24" s="20">
        <v>6</v>
      </c>
      <c r="W24" s="20">
        <v>7</v>
      </c>
      <c r="X24" s="20">
        <v>7</v>
      </c>
      <c r="Y24" s="20">
        <v>6</v>
      </c>
      <c r="Z24" s="20"/>
      <c r="AA24" s="20"/>
      <c r="AB24" s="20">
        <v>6</v>
      </c>
      <c r="AC24" s="20"/>
      <c r="AD24" s="20"/>
      <c r="AE24" s="20">
        <v>6</v>
      </c>
      <c r="AF24" s="20">
        <v>5</v>
      </c>
      <c r="AG24" s="20">
        <v>5</v>
      </c>
      <c r="AH24" s="20"/>
      <c r="AI24" s="20"/>
      <c r="AJ24" s="20">
        <v>7</v>
      </c>
      <c r="AK24" s="20">
        <v>7</v>
      </c>
      <c r="AL24" s="18"/>
    </row>
    <row r="25" spans="1:38">
      <c r="A25" s="18"/>
      <c r="B25" s="170">
        <v>24</v>
      </c>
      <c r="C25" s="173">
        <v>45834</v>
      </c>
      <c r="D25" s="18" t="s">
        <v>215</v>
      </c>
      <c r="E25" s="18" t="s">
        <v>216</v>
      </c>
      <c r="F25" s="18" t="s">
        <v>235</v>
      </c>
      <c r="G25" s="18" t="s">
        <v>235</v>
      </c>
      <c r="H25" s="18" t="s">
        <v>218</v>
      </c>
      <c r="I25" s="20" t="s">
        <v>219</v>
      </c>
      <c r="J25" s="20" t="s">
        <v>232</v>
      </c>
      <c r="K25" s="20" t="s">
        <v>224</v>
      </c>
      <c r="L25" s="20"/>
      <c r="M25" s="20" t="s">
        <v>221</v>
      </c>
      <c r="N25" s="20">
        <v>2</v>
      </c>
      <c r="O25" s="20" t="s">
        <v>248</v>
      </c>
      <c r="P25" s="20"/>
      <c r="Q25" s="20" t="s">
        <v>233</v>
      </c>
      <c r="R25" s="20"/>
      <c r="S25" s="20">
        <v>7</v>
      </c>
      <c r="T25" s="20">
        <v>7</v>
      </c>
      <c r="U25" s="20">
        <v>6</v>
      </c>
      <c r="V25" s="20">
        <v>6</v>
      </c>
      <c r="W25" s="20">
        <v>1</v>
      </c>
      <c r="X25" s="20">
        <v>7</v>
      </c>
      <c r="Y25" s="20">
        <v>5</v>
      </c>
      <c r="Z25" s="20">
        <v>6</v>
      </c>
      <c r="AA25" s="20">
        <v>5</v>
      </c>
      <c r="AB25" s="20">
        <v>6</v>
      </c>
      <c r="AC25" s="20">
        <v>7</v>
      </c>
      <c r="AD25" s="20">
        <v>6</v>
      </c>
      <c r="AE25" s="20">
        <v>6</v>
      </c>
      <c r="AF25" s="20">
        <v>5</v>
      </c>
      <c r="AG25" s="20">
        <v>6</v>
      </c>
      <c r="AH25" s="20">
        <v>7</v>
      </c>
      <c r="AI25" s="20">
        <v>7</v>
      </c>
      <c r="AJ25" s="20">
        <v>5</v>
      </c>
      <c r="AK25" s="20">
        <v>7</v>
      </c>
      <c r="AL25" s="18"/>
    </row>
    <row r="26" spans="1:38">
      <c r="A26" s="18"/>
      <c r="B26" s="170">
        <v>25</v>
      </c>
      <c r="C26" s="173">
        <v>45834</v>
      </c>
      <c r="D26" s="18" t="s">
        <v>215</v>
      </c>
      <c r="E26" s="18" t="s">
        <v>216</v>
      </c>
      <c r="F26" s="18" t="s">
        <v>235</v>
      </c>
      <c r="G26" s="18" t="s">
        <v>235</v>
      </c>
      <c r="H26" s="18" t="s">
        <v>218</v>
      </c>
      <c r="I26" s="20" t="s">
        <v>219</v>
      </c>
      <c r="J26" s="20" t="s">
        <v>220</v>
      </c>
      <c r="K26" s="20" t="s">
        <v>224</v>
      </c>
      <c r="L26" s="20"/>
      <c r="M26" s="20" t="s">
        <v>221</v>
      </c>
      <c r="N26" s="20">
        <v>1</v>
      </c>
      <c r="O26" s="20"/>
      <c r="P26" s="20"/>
      <c r="Q26" s="20" t="s">
        <v>233</v>
      </c>
      <c r="R26" s="20"/>
      <c r="S26" s="20">
        <v>6</v>
      </c>
      <c r="T26" s="20">
        <v>7</v>
      </c>
      <c r="U26" s="20">
        <v>5</v>
      </c>
      <c r="V26" s="20">
        <v>5</v>
      </c>
      <c r="W26" s="20">
        <v>7</v>
      </c>
      <c r="X26" s="20">
        <v>7</v>
      </c>
      <c r="Y26" s="20">
        <v>6</v>
      </c>
      <c r="Z26" s="20">
        <v>5</v>
      </c>
      <c r="AA26" s="20">
        <v>5</v>
      </c>
      <c r="AB26" s="20">
        <v>6</v>
      </c>
      <c r="AC26" s="20">
        <v>5</v>
      </c>
      <c r="AD26" s="20">
        <v>5</v>
      </c>
      <c r="AE26" s="20">
        <v>6</v>
      </c>
      <c r="AF26" s="20">
        <v>5</v>
      </c>
      <c r="AG26" s="20">
        <v>5</v>
      </c>
      <c r="AH26" s="20">
        <v>5</v>
      </c>
      <c r="AI26" s="20">
        <v>5</v>
      </c>
      <c r="AJ26" s="20">
        <v>6</v>
      </c>
      <c r="AK26" s="20">
        <v>7</v>
      </c>
      <c r="AL26" s="18"/>
    </row>
    <row r="27" spans="1:38">
      <c r="A27" s="18"/>
      <c r="B27" s="170">
        <v>26</v>
      </c>
      <c r="C27" s="173">
        <v>45835</v>
      </c>
      <c r="D27" s="18" t="s">
        <v>215</v>
      </c>
      <c r="E27" s="18" t="s">
        <v>216</v>
      </c>
      <c r="F27" s="18" t="s">
        <v>217</v>
      </c>
      <c r="G27" s="18" t="s">
        <v>217</v>
      </c>
      <c r="H27" s="18" t="s">
        <v>218</v>
      </c>
      <c r="I27" s="20" t="s">
        <v>219</v>
      </c>
      <c r="J27" s="20" t="s">
        <v>232</v>
      </c>
      <c r="K27" s="20" t="s">
        <v>224</v>
      </c>
      <c r="L27" s="20"/>
      <c r="M27" s="20" t="s">
        <v>221</v>
      </c>
      <c r="N27" s="20">
        <v>1</v>
      </c>
      <c r="O27" s="20"/>
      <c r="P27" s="20"/>
      <c r="Q27" s="20" t="s">
        <v>233</v>
      </c>
      <c r="R27" s="20"/>
      <c r="S27" s="20">
        <v>5</v>
      </c>
      <c r="T27" s="20">
        <v>7</v>
      </c>
      <c r="U27" s="20">
        <v>5</v>
      </c>
      <c r="V27" s="20">
        <v>5</v>
      </c>
      <c r="W27" s="20">
        <v>7</v>
      </c>
      <c r="X27" s="20">
        <v>7</v>
      </c>
      <c r="Y27" s="20">
        <v>6</v>
      </c>
      <c r="Z27" s="20">
        <v>5</v>
      </c>
      <c r="AA27" s="20">
        <v>5</v>
      </c>
      <c r="AB27" s="20">
        <v>6</v>
      </c>
      <c r="AC27" s="20">
        <v>5</v>
      </c>
      <c r="AD27" s="20">
        <v>5</v>
      </c>
      <c r="AE27" s="20">
        <v>6</v>
      </c>
      <c r="AF27" s="20">
        <v>5</v>
      </c>
      <c r="AG27" s="20">
        <v>5</v>
      </c>
      <c r="AH27" s="20">
        <v>5</v>
      </c>
      <c r="AI27" s="20">
        <v>5</v>
      </c>
      <c r="AJ27" s="20">
        <v>6</v>
      </c>
      <c r="AK27" s="20">
        <v>7</v>
      </c>
      <c r="AL27" s="18"/>
    </row>
    <row r="28" spans="1:38">
      <c r="A28" s="18"/>
      <c r="B28" s="170">
        <v>27</v>
      </c>
      <c r="C28" s="173">
        <v>45835</v>
      </c>
      <c r="D28" s="18" t="s">
        <v>215</v>
      </c>
      <c r="E28" s="18" t="s">
        <v>216</v>
      </c>
      <c r="F28" s="18" t="s">
        <v>226</v>
      </c>
      <c r="G28" s="18" t="s">
        <v>226</v>
      </c>
      <c r="H28" s="18" t="s">
        <v>218</v>
      </c>
      <c r="I28" s="20" t="s">
        <v>223</v>
      </c>
      <c r="J28" s="20" t="s">
        <v>220</v>
      </c>
      <c r="K28" s="20" t="s">
        <v>224</v>
      </c>
      <c r="L28" s="20"/>
      <c r="M28" s="20" t="s">
        <v>221</v>
      </c>
      <c r="N28" s="20">
        <v>1</v>
      </c>
      <c r="O28" s="20"/>
      <c r="P28" s="20"/>
      <c r="Q28" s="20" t="s">
        <v>233</v>
      </c>
      <c r="R28" s="20"/>
      <c r="S28" s="20">
        <v>6</v>
      </c>
      <c r="T28" s="20">
        <v>7</v>
      </c>
      <c r="U28" s="20">
        <v>5</v>
      </c>
      <c r="V28" s="20">
        <v>5</v>
      </c>
      <c r="W28" s="20">
        <v>7</v>
      </c>
      <c r="X28" s="20">
        <v>7</v>
      </c>
      <c r="Y28" s="20">
        <v>6</v>
      </c>
      <c r="Z28" s="20">
        <v>5</v>
      </c>
      <c r="AA28" s="20">
        <v>5</v>
      </c>
      <c r="AB28" s="20">
        <v>6</v>
      </c>
      <c r="AC28" s="20">
        <v>5</v>
      </c>
      <c r="AD28" s="20">
        <v>5</v>
      </c>
      <c r="AE28" s="20">
        <v>6</v>
      </c>
      <c r="AF28" s="20">
        <v>5</v>
      </c>
      <c r="AG28" s="20">
        <v>5</v>
      </c>
      <c r="AH28" s="20">
        <v>5</v>
      </c>
      <c r="AI28" s="20">
        <v>5</v>
      </c>
      <c r="AJ28" s="20">
        <v>6</v>
      </c>
      <c r="AK28" s="20">
        <v>7</v>
      </c>
      <c r="AL28" s="18"/>
    </row>
    <row r="29" spans="1:38">
      <c r="A29" s="18"/>
      <c r="B29" s="170">
        <v>28</v>
      </c>
      <c r="C29" s="173">
        <v>45835</v>
      </c>
      <c r="D29" s="18" t="s">
        <v>215</v>
      </c>
      <c r="E29" s="18" t="s">
        <v>216</v>
      </c>
      <c r="F29" s="18" t="s">
        <v>226</v>
      </c>
      <c r="G29" s="18" t="s">
        <v>226</v>
      </c>
      <c r="H29" s="18" t="s">
        <v>218</v>
      </c>
      <c r="I29" s="20" t="s">
        <v>219</v>
      </c>
      <c r="J29" s="20" t="s">
        <v>220</v>
      </c>
      <c r="K29" s="20" t="s">
        <v>224</v>
      </c>
      <c r="L29" s="20"/>
      <c r="M29" s="20" t="s">
        <v>221</v>
      </c>
      <c r="N29" s="20">
        <v>2</v>
      </c>
      <c r="O29" s="20" t="s">
        <v>249</v>
      </c>
      <c r="P29" s="20"/>
      <c r="Q29" s="20" t="s">
        <v>233</v>
      </c>
      <c r="R29" s="20"/>
      <c r="S29" s="20">
        <v>4</v>
      </c>
      <c r="T29" s="20">
        <v>7</v>
      </c>
      <c r="U29" s="20">
        <v>4</v>
      </c>
      <c r="V29" s="20">
        <v>3</v>
      </c>
      <c r="W29" s="20">
        <v>7</v>
      </c>
      <c r="X29" s="20">
        <v>7</v>
      </c>
      <c r="Y29" s="20">
        <v>4</v>
      </c>
      <c r="Z29" s="20">
        <v>4</v>
      </c>
      <c r="AA29" s="20">
        <v>4</v>
      </c>
      <c r="AB29" s="20">
        <v>4</v>
      </c>
      <c r="AC29" s="20">
        <v>5</v>
      </c>
      <c r="AD29" s="20">
        <v>4</v>
      </c>
      <c r="AE29" s="20">
        <v>4</v>
      </c>
      <c r="AF29" s="20">
        <v>4</v>
      </c>
      <c r="AG29" s="20">
        <v>4</v>
      </c>
      <c r="AH29" s="20">
        <v>4</v>
      </c>
      <c r="AI29" s="20">
        <v>4</v>
      </c>
      <c r="AJ29" s="20">
        <v>4</v>
      </c>
      <c r="AK29" s="20">
        <v>1</v>
      </c>
      <c r="AL29" s="18" t="s">
        <v>250</v>
      </c>
    </row>
    <row r="30" spans="1:38">
      <c r="A30" s="18"/>
      <c r="B30" s="170">
        <v>29</v>
      </c>
      <c r="C30" s="173">
        <v>45835</v>
      </c>
      <c r="D30" s="18" t="s">
        <v>215</v>
      </c>
      <c r="E30" s="18" t="s">
        <v>216</v>
      </c>
      <c r="F30" s="18" t="s">
        <v>230</v>
      </c>
      <c r="G30" s="18" t="s">
        <v>231</v>
      </c>
      <c r="H30" s="18" t="s">
        <v>218</v>
      </c>
      <c r="I30" s="20" t="s">
        <v>219</v>
      </c>
      <c r="J30" s="20" t="s">
        <v>232</v>
      </c>
      <c r="K30" s="20" t="s">
        <v>224</v>
      </c>
      <c r="L30" s="20"/>
      <c r="M30" s="20" t="s">
        <v>221</v>
      </c>
      <c r="N30" s="20">
        <v>1</v>
      </c>
      <c r="O30" s="20"/>
      <c r="P30" s="20"/>
      <c r="Q30" s="20" t="s">
        <v>233</v>
      </c>
      <c r="R30" s="20"/>
      <c r="S30" s="20">
        <v>5</v>
      </c>
      <c r="T30" s="20">
        <v>7</v>
      </c>
      <c r="U30" s="20">
        <v>4</v>
      </c>
      <c r="V30" s="20">
        <v>4</v>
      </c>
      <c r="W30" s="20">
        <v>7</v>
      </c>
      <c r="X30" s="20">
        <v>7</v>
      </c>
      <c r="Y30" s="20">
        <v>4</v>
      </c>
      <c r="Z30" s="20">
        <v>4</v>
      </c>
      <c r="AA30" s="20">
        <v>4</v>
      </c>
      <c r="AB30" s="20">
        <v>2</v>
      </c>
      <c r="AC30" s="20">
        <v>5</v>
      </c>
      <c r="AD30" s="20">
        <v>4</v>
      </c>
      <c r="AE30" s="20">
        <v>5</v>
      </c>
      <c r="AF30" s="20">
        <v>4</v>
      </c>
      <c r="AG30" s="20">
        <v>4</v>
      </c>
      <c r="AH30" s="20">
        <v>5</v>
      </c>
      <c r="AI30" s="20">
        <v>5</v>
      </c>
      <c r="AJ30" s="20">
        <v>5</v>
      </c>
      <c r="AK30" s="20">
        <v>1</v>
      </c>
      <c r="AL30" s="18" t="s">
        <v>251</v>
      </c>
    </row>
    <row r="31" spans="1:38">
      <c r="A31" s="18"/>
      <c r="B31" s="170">
        <v>30</v>
      </c>
      <c r="C31" s="173">
        <v>45835</v>
      </c>
      <c r="D31" s="18" t="s">
        <v>215</v>
      </c>
      <c r="E31" s="18" t="s">
        <v>216</v>
      </c>
      <c r="F31" s="18" t="s">
        <v>226</v>
      </c>
      <c r="G31" s="18" t="s">
        <v>226</v>
      </c>
      <c r="H31" s="18" t="s">
        <v>218</v>
      </c>
      <c r="I31" s="20" t="s">
        <v>223</v>
      </c>
      <c r="J31" s="20" t="s">
        <v>220</v>
      </c>
      <c r="K31" s="20" t="s">
        <v>224</v>
      </c>
      <c r="L31" s="20"/>
      <c r="M31" s="20" t="s">
        <v>221</v>
      </c>
      <c r="N31" s="20">
        <v>2</v>
      </c>
      <c r="O31" s="20" t="s">
        <v>252</v>
      </c>
      <c r="P31" s="20"/>
      <c r="Q31" s="20" t="s">
        <v>233</v>
      </c>
      <c r="R31" s="20"/>
      <c r="S31" s="20">
        <v>5</v>
      </c>
      <c r="T31" s="20">
        <v>7</v>
      </c>
      <c r="U31" s="20">
        <v>4</v>
      </c>
      <c r="V31" s="20">
        <v>4</v>
      </c>
      <c r="W31" s="20">
        <v>7</v>
      </c>
      <c r="X31" s="20">
        <v>7</v>
      </c>
      <c r="Y31" s="20">
        <v>5</v>
      </c>
      <c r="Z31" s="20">
        <v>4</v>
      </c>
      <c r="AA31" s="20">
        <v>4</v>
      </c>
      <c r="AB31" s="20">
        <v>4</v>
      </c>
      <c r="AC31" s="20">
        <v>6</v>
      </c>
      <c r="AD31" s="20">
        <v>5</v>
      </c>
      <c r="AE31" s="20">
        <v>5</v>
      </c>
      <c r="AF31" s="20">
        <v>5</v>
      </c>
      <c r="AG31" s="20">
        <v>5</v>
      </c>
      <c r="AH31" s="20">
        <v>5</v>
      </c>
      <c r="AI31" s="20">
        <v>5</v>
      </c>
      <c r="AJ31" s="20">
        <v>5</v>
      </c>
      <c r="AK31" s="20">
        <v>7</v>
      </c>
      <c r="AL31" s="18"/>
    </row>
    <row r="32" spans="1:38">
      <c r="A32" s="18"/>
      <c r="B32" s="170">
        <v>31</v>
      </c>
      <c r="C32" s="173">
        <v>45835</v>
      </c>
      <c r="D32" s="18" t="s">
        <v>215</v>
      </c>
      <c r="E32" s="18" t="s">
        <v>216</v>
      </c>
      <c r="F32" s="18" t="s">
        <v>235</v>
      </c>
      <c r="G32" s="18" t="s">
        <v>235</v>
      </c>
      <c r="H32" s="18" t="s">
        <v>218</v>
      </c>
      <c r="I32" s="20" t="s">
        <v>223</v>
      </c>
      <c r="J32" s="20" t="s">
        <v>220</v>
      </c>
      <c r="K32" s="20" t="s">
        <v>224</v>
      </c>
      <c r="L32" s="20"/>
      <c r="M32" s="20" t="s">
        <v>221</v>
      </c>
      <c r="N32" s="20">
        <v>1</v>
      </c>
      <c r="O32" s="20"/>
      <c r="P32" s="20"/>
      <c r="Q32" s="20" t="s">
        <v>222</v>
      </c>
      <c r="R32" s="20"/>
      <c r="S32" s="20">
        <v>6</v>
      </c>
      <c r="T32" s="20">
        <v>7</v>
      </c>
      <c r="U32" s="20">
        <v>6</v>
      </c>
      <c r="V32" s="20">
        <v>6</v>
      </c>
      <c r="W32" s="20">
        <v>7</v>
      </c>
      <c r="X32" s="20">
        <v>1</v>
      </c>
      <c r="Y32" s="20">
        <v>5</v>
      </c>
      <c r="Z32" s="20"/>
      <c r="AA32" s="20"/>
      <c r="AB32" s="20">
        <v>5</v>
      </c>
      <c r="AC32" s="20"/>
      <c r="AD32" s="20"/>
      <c r="AE32" s="20">
        <v>5</v>
      </c>
      <c r="AF32" s="20">
        <v>5</v>
      </c>
      <c r="AG32" s="20">
        <v>5</v>
      </c>
      <c r="AH32" s="20">
        <v>5</v>
      </c>
      <c r="AI32" s="20">
        <v>5</v>
      </c>
      <c r="AJ32" s="20">
        <v>5</v>
      </c>
      <c r="AK32" s="20">
        <v>7</v>
      </c>
      <c r="AL32" s="18"/>
    </row>
    <row r="33" spans="1:38">
      <c r="A33" s="18"/>
      <c r="B33" s="170">
        <v>32</v>
      </c>
      <c r="C33" s="173">
        <v>45835</v>
      </c>
      <c r="D33" s="18" t="s">
        <v>215</v>
      </c>
      <c r="E33" s="18" t="s">
        <v>216</v>
      </c>
      <c r="F33" s="18" t="s">
        <v>217</v>
      </c>
      <c r="G33" s="18" t="s">
        <v>217</v>
      </c>
      <c r="H33" s="18" t="s">
        <v>218</v>
      </c>
      <c r="I33" s="20" t="s">
        <v>234</v>
      </c>
      <c r="J33" s="20" t="s">
        <v>220</v>
      </c>
      <c r="K33" s="20" t="s">
        <v>224</v>
      </c>
      <c r="L33" s="20"/>
      <c r="M33" s="20" t="s">
        <v>221</v>
      </c>
      <c r="N33" s="20">
        <v>1</v>
      </c>
      <c r="O33" s="20"/>
      <c r="P33" s="20"/>
      <c r="Q33" s="20" t="s">
        <v>233</v>
      </c>
      <c r="R33" s="20"/>
      <c r="S33" s="20">
        <v>1</v>
      </c>
      <c r="T33" s="20">
        <v>7</v>
      </c>
      <c r="U33" s="20">
        <v>1</v>
      </c>
      <c r="V33" s="20">
        <v>1</v>
      </c>
      <c r="W33" s="20">
        <v>7</v>
      </c>
      <c r="X33" s="20">
        <v>1</v>
      </c>
      <c r="Y33" s="20">
        <v>2</v>
      </c>
      <c r="Z33" s="20">
        <v>2</v>
      </c>
      <c r="AA33" s="20">
        <v>1</v>
      </c>
      <c r="AB33" s="20">
        <v>4</v>
      </c>
      <c r="AC33" s="20">
        <v>5</v>
      </c>
      <c r="AD33" s="20">
        <v>4</v>
      </c>
      <c r="AE33" s="20">
        <v>3</v>
      </c>
      <c r="AF33" s="20">
        <v>4</v>
      </c>
      <c r="AG33" s="20">
        <v>2</v>
      </c>
      <c r="AH33" s="20">
        <v>4</v>
      </c>
      <c r="AI33" s="20">
        <v>4</v>
      </c>
      <c r="AJ33" s="20">
        <v>4</v>
      </c>
      <c r="AK33" s="20">
        <v>1</v>
      </c>
      <c r="AL33" s="18" t="s">
        <v>253</v>
      </c>
    </row>
    <row r="34" spans="1:38">
      <c r="A34" s="18"/>
      <c r="B34" s="170">
        <v>33</v>
      </c>
      <c r="C34" s="173">
        <v>45835</v>
      </c>
      <c r="D34" s="18" t="s">
        <v>215</v>
      </c>
      <c r="E34" s="18" t="s">
        <v>216</v>
      </c>
      <c r="F34" s="18" t="s">
        <v>230</v>
      </c>
      <c r="G34" s="18" t="s">
        <v>231</v>
      </c>
      <c r="H34" s="18" t="s">
        <v>218</v>
      </c>
      <c r="I34" s="20" t="s">
        <v>223</v>
      </c>
      <c r="J34" s="20" t="s">
        <v>232</v>
      </c>
      <c r="K34" s="20" t="s">
        <v>224</v>
      </c>
      <c r="L34" s="20"/>
      <c r="M34" s="20" t="s">
        <v>221</v>
      </c>
      <c r="N34" s="20">
        <v>2</v>
      </c>
      <c r="O34" s="20" t="s">
        <v>247</v>
      </c>
      <c r="P34" s="20"/>
      <c r="Q34" s="20" t="s">
        <v>233</v>
      </c>
      <c r="R34" s="20"/>
      <c r="S34" s="20">
        <v>4</v>
      </c>
      <c r="T34" s="20">
        <v>7</v>
      </c>
      <c r="U34" s="20">
        <v>3</v>
      </c>
      <c r="V34" s="20">
        <v>4</v>
      </c>
      <c r="W34" s="20">
        <v>7</v>
      </c>
      <c r="X34" s="20">
        <v>7</v>
      </c>
      <c r="Y34" s="20">
        <v>4</v>
      </c>
      <c r="Z34" s="20">
        <v>4</v>
      </c>
      <c r="AA34" s="20">
        <v>3</v>
      </c>
      <c r="AB34" s="20">
        <v>4</v>
      </c>
      <c r="AC34" s="20">
        <v>7</v>
      </c>
      <c r="AD34" s="20">
        <v>5</v>
      </c>
      <c r="AE34" s="20">
        <v>6</v>
      </c>
      <c r="AF34" s="20">
        <v>5</v>
      </c>
      <c r="AG34" s="20">
        <v>5</v>
      </c>
      <c r="AH34" s="20">
        <v>6</v>
      </c>
      <c r="AI34" s="20">
        <v>6</v>
      </c>
      <c r="AJ34" s="20">
        <v>5</v>
      </c>
      <c r="AK34" s="20">
        <v>7</v>
      </c>
      <c r="AL34" s="18"/>
    </row>
    <row r="35" spans="1:38">
      <c r="A35" s="18"/>
      <c r="B35" s="170">
        <v>34</v>
      </c>
      <c r="C35" s="173">
        <v>45835</v>
      </c>
      <c r="D35" s="18" t="s">
        <v>215</v>
      </c>
      <c r="E35" s="18" t="s">
        <v>216</v>
      </c>
      <c r="F35" s="18" t="s">
        <v>235</v>
      </c>
      <c r="G35" s="18" t="s">
        <v>235</v>
      </c>
      <c r="H35" s="18" t="s">
        <v>218</v>
      </c>
      <c r="I35" s="20" t="s">
        <v>223</v>
      </c>
      <c r="J35" s="20" t="s">
        <v>220</v>
      </c>
      <c r="K35" s="20" t="s">
        <v>224</v>
      </c>
      <c r="L35" s="20"/>
      <c r="M35" s="20" t="s">
        <v>221</v>
      </c>
      <c r="N35" s="20">
        <v>1</v>
      </c>
      <c r="O35" s="20"/>
      <c r="P35" s="20"/>
      <c r="Q35" s="20" t="s">
        <v>233</v>
      </c>
      <c r="R35" s="20"/>
      <c r="S35" s="20">
        <v>4</v>
      </c>
      <c r="T35" s="20">
        <v>7</v>
      </c>
      <c r="U35" s="20">
        <v>4</v>
      </c>
      <c r="V35" s="20">
        <v>4</v>
      </c>
      <c r="W35" s="20">
        <v>1</v>
      </c>
      <c r="X35" s="20">
        <v>1</v>
      </c>
      <c r="Y35" s="20">
        <v>4</v>
      </c>
      <c r="Z35" s="20">
        <v>4</v>
      </c>
      <c r="AA35" s="20">
        <v>4</v>
      </c>
      <c r="AB35" s="20">
        <v>6</v>
      </c>
      <c r="AC35" s="20">
        <v>5</v>
      </c>
      <c r="AD35" s="20">
        <v>5</v>
      </c>
      <c r="AE35" s="20">
        <v>6</v>
      </c>
      <c r="AF35" s="20">
        <v>4</v>
      </c>
      <c r="AG35" s="20">
        <v>4</v>
      </c>
      <c r="AH35" s="20">
        <v>4</v>
      </c>
      <c r="AI35" s="20">
        <v>4</v>
      </c>
      <c r="AJ35" s="20">
        <v>5</v>
      </c>
      <c r="AK35" s="20">
        <v>7</v>
      </c>
      <c r="AL35" s="18"/>
    </row>
    <row r="36" spans="1:38">
      <c r="A36" s="18"/>
      <c r="B36" s="170">
        <v>35</v>
      </c>
      <c r="C36" s="173">
        <v>45838</v>
      </c>
      <c r="D36" s="18" t="s">
        <v>215</v>
      </c>
      <c r="E36" s="18" t="s">
        <v>216</v>
      </c>
      <c r="F36" s="18" t="s">
        <v>217</v>
      </c>
      <c r="G36" s="18" t="s">
        <v>217</v>
      </c>
      <c r="H36" s="18" t="s">
        <v>218</v>
      </c>
      <c r="I36" s="20" t="s">
        <v>219</v>
      </c>
      <c r="J36" s="20" t="s">
        <v>232</v>
      </c>
      <c r="K36" s="20" t="s">
        <v>224</v>
      </c>
      <c r="L36" s="20"/>
      <c r="M36" s="20" t="s">
        <v>254</v>
      </c>
      <c r="N36" s="20">
        <v>1</v>
      </c>
      <c r="O36" s="20"/>
      <c r="P36" s="20"/>
      <c r="Q36" s="20" t="s">
        <v>233</v>
      </c>
      <c r="R36" s="20"/>
      <c r="S36" s="20">
        <v>5</v>
      </c>
      <c r="T36" s="20">
        <v>7</v>
      </c>
      <c r="U36" s="20">
        <v>4</v>
      </c>
      <c r="V36" s="20">
        <v>4</v>
      </c>
      <c r="W36" s="20">
        <v>1</v>
      </c>
      <c r="X36" s="20">
        <v>1</v>
      </c>
      <c r="Y36" s="20">
        <v>4</v>
      </c>
      <c r="Z36" s="20">
        <v>4</v>
      </c>
      <c r="AA36" s="20">
        <v>4</v>
      </c>
      <c r="AB36" s="20">
        <v>4</v>
      </c>
      <c r="AC36" s="20">
        <v>4</v>
      </c>
      <c r="AD36" s="20">
        <v>4</v>
      </c>
      <c r="AE36" s="20">
        <v>4</v>
      </c>
      <c r="AF36" s="20">
        <v>4</v>
      </c>
      <c r="AG36" s="20">
        <v>4</v>
      </c>
      <c r="AH36" s="20">
        <v>4</v>
      </c>
      <c r="AI36" s="20">
        <v>4</v>
      </c>
      <c r="AJ36" s="20">
        <v>5</v>
      </c>
      <c r="AK36" s="20">
        <v>7</v>
      </c>
      <c r="AL36" s="18"/>
    </row>
    <row r="37" spans="1:38">
      <c r="A37" s="18"/>
      <c r="B37" s="170">
        <v>36</v>
      </c>
      <c r="C37" s="173">
        <v>45838</v>
      </c>
      <c r="D37" s="18" t="s">
        <v>215</v>
      </c>
      <c r="E37" s="18" t="s">
        <v>216</v>
      </c>
      <c r="F37" s="18" t="s">
        <v>235</v>
      </c>
      <c r="G37" s="18" t="s">
        <v>235</v>
      </c>
      <c r="H37" s="18" t="s">
        <v>218</v>
      </c>
      <c r="I37" s="20" t="s">
        <v>223</v>
      </c>
      <c r="J37" s="20" t="s">
        <v>220</v>
      </c>
      <c r="K37" s="20" t="s">
        <v>224</v>
      </c>
      <c r="L37" s="20"/>
      <c r="M37" s="20" t="s">
        <v>221</v>
      </c>
      <c r="N37" s="20">
        <v>1</v>
      </c>
      <c r="O37" s="20"/>
      <c r="P37" s="20"/>
      <c r="Q37" s="20" t="s">
        <v>233</v>
      </c>
      <c r="R37" s="20"/>
      <c r="S37" s="20">
        <v>4</v>
      </c>
      <c r="T37" s="20">
        <v>7</v>
      </c>
      <c r="U37" s="20">
        <v>4</v>
      </c>
      <c r="V37" s="20">
        <v>4</v>
      </c>
      <c r="W37" s="20">
        <v>7</v>
      </c>
      <c r="X37" s="20">
        <v>7</v>
      </c>
      <c r="Y37" s="20">
        <v>3</v>
      </c>
      <c r="Z37" s="20">
        <v>4</v>
      </c>
      <c r="AA37" s="20">
        <v>3</v>
      </c>
      <c r="AB37" s="20">
        <v>4</v>
      </c>
      <c r="AC37" s="20">
        <v>7</v>
      </c>
      <c r="AD37" s="20">
        <v>5</v>
      </c>
      <c r="AE37" s="20">
        <v>5</v>
      </c>
      <c r="AF37" s="20">
        <v>5</v>
      </c>
      <c r="AG37" s="20">
        <v>4</v>
      </c>
      <c r="AH37" s="20">
        <v>5</v>
      </c>
      <c r="AI37" s="20">
        <v>5</v>
      </c>
      <c r="AJ37" s="20">
        <v>5</v>
      </c>
      <c r="AK37" s="20">
        <v>7</v>
      </c>
      <c r="AL37" s="18"/>
    </row>
    <row r="38" spans="1:38">
      <c r="A38" s="18"/>
      <c r="B38" s="170">
        <v>37</v>
      </c>
      <c r="C38" s="173">
        <v>45838</v>
      </c>
      <c r="D38" s="18" t="s">
        <v>215</v>
      </c>
      <c r="E38" s="18" t="s">
        <v>216</v>
      </c>
      <c r="F38" s="18" t="s">
        <v>235</v>
      </c>
      <c r="G38" s="18" t="s">
        <v>235</v>
      </c>
      <c r="H38" s="18" t="s">
        <v>218</v>
      </c>
      <c r="I38" s="20" t="s">
        <v>227</v>
      </c>
      <c r="J38" s="20" t="s">
        <v>220</v>
      </c>
      <c r="K38" s="20" t="s">
        <v>224</v>
      </c>
      <c r="L38" s="20"/>
      <c r="M38" s="20" t="s">
        <v>221</v>
      </c>
      <c r="N38" s="20">
        <v>2</v>
      </c>
      <c r="O38" s="20" t="s">
        <v>228</v>
      </c>
      <c r="P38" s="20"/>
      <c r="Q38" s="20" t="s">
        <v>222</v>
      </c>
      <c r="R38" s="20"/>
      <c r="S38" s="20">
        <v>5</v>
      </c>
      <c r="T38" s="20">
        <v>7</v>
      </c>
      <c r="U38" s="20">
        <v>4</v>
      </c>
      <c r="V38" s="20">
        <v>5</v>
      </c>
      <c r="W38" s="20">
        <v>7</v>
      </c>
      <c r="X38" s="20">
        <v>1</v>
      </c>
      <c r="Y38" s="20">
        <v>4</v>
      </c>
      <c r="Z38" s="20"/>
      <c r="AA38" s="20"/>
      <c r="AB38" s="20">
        <v>4</v>
      </c>
      <c r="AC38" s="20"/>
      <c r="AD38" s="20"/>
      <c r="AE38" s="20">
        <v>5</v>
      </c>
      <c r="AF38" s="20">
        <v>5</v>
      </c>
      <c r="AG38" s="20">
        <v>5</v>
      </c>
      <c r="AH38" s="20"/>
      <c r="AI38" s="20"/>
      <c r="AJ38" s="20">
        <v>5</v>
      </c>
      <c r="AK38" s="20">
        <v>7</v>
      </c>
      <c r="AL38" s="18"/>
    </row>
    <row r="39" spans="1:38">
      <c r="A39" s="18"/>
      <c r="B39" s="170">
        <v>38</v>
      </c>
      <c r="C39" s="173">
        <v>45838</v>
      </c>
      <c r="D39" s="18" t="s">
        <v>215</v>
      </c>
      <c r="E39" s="18" t="s">
        <v>216</v>
      </c>
      <c r="F39" s="18" t="s">
        <v>230</v>
      </c>
      <c r="G39" s="18" t="s">
        <v>231</v>
      </c>
      <c r="H39" s="18" t="s">
        <v>218</v>
      </c>
      <c r="I39" s="20" t="s">
        <v>223</v>
      </c>
      <c r="J39" s="20" t="s">
        <v>232</v>
      </c>
      <c r="K39" s="20" t="s">
        <v>224</v>
      </c>
      <c r="L39" s="20"/>
      <c r="M39" s="20" t="s">
        <v>221</v>
      </c>
      <c r="N39" s="20">
        <v>1</v>
      </c>
      <c r="O39" s="20"/>
      <c r="P39" s="20"/>
      <c r="Q39" s="20" t="s">
        <v>233</v>
      </c>
      <c r="R39" s="20"/>
      <c r="S39" s="20">
        <v>4</v>
      </c>
      <c r="T39" s="20">
        <v>7</v>
      </c>
      <c r="U39" s="20">
        <v>4</v>
      </c>
      <c r="V39" s="20">
        <v>4</v>
      </c>
      <c r="W39" s="20">
        <v>7</v>
      </c>
      <c r="X39" s="20">
        <v>1</v>
      </c>
      <c r="Y39" s="20">
        <v>4</v>
      </c>
      <c r="Z39" s="20">
        <v>4</v>
      </c>
      <c r="AA39" s="20">
        <v>4</v>
      </c>
      <c r="AB39" s="20">
        <v>4</v>
      </c>
      <c r="AC39" s="20">
        <v>6</v>
      </c>
      <c r="AD39" s="20">
        <v>5</v>
      </c>
      <c r="AE39" s="20">
        <v>4</v>
      </c>
      <c r="AF39" s="20">
        <v>5</v>
      </c>
      <c r="AG39" s="20">
        <v>4</v>
      </c>
      <c r="AH39" s="20">
        <v>5</v>
      </c>
      <c r="AI39" s="20">
        <v>4</v>
      </c>
      <c r="AJ39" s="20">
        <v>5</v>
      </c>
      <c r="AK39" s="20">
        <v>7</v>
      </c>
      <c r="AL39" s="18"/>
    </row>
    <row r="40" spans="1:38">
      <c r="A40" s="18"/>
      <c r="B40" s="170">
        <v>39</v>
      </c>
      <c r="C40" s="173">
        <v>45838</v>
      </c>
      <c r="D40" s="18" t="s">
        <v>215</v>
      </c>
      <c r="E40" s="18" t="s">
        <v>216</v>
      </c>
      <c r="F40" s="18" t="s">
        <v>217</v>
      </c>
      <c r="G40" s="18" t="s">
        <v>217</v>
      </c>
      <c r="H40" s="18" t="s">
        <v>218</v>
      </c>
      <c r="I40" s="20" t="s">
        <v>234</v>
      </c>
      <c r="J40" s="20" t="s">
        <v>220</v>
      </c>
      <c r="K40" s="20" t="s">
        <v>224</v>
      </c>
      <c r="L40" s="20"/>
      <c r="M40" s="20" t="s">
        <v>255</v>
      </c>
      <c r="N40" s="20">
        <v>1</v>
      </c>
      <c r="O40" s="20"/>
      <c r="P40" s="20"/>
      <c r="Q40" s="20" t="s">
        <v>233</v>
      </c>
      <c r="R40" s="20"/>
      <c r="S40" s="20">
        <v>2</v>
      </c>
      <c r="T40" s="20">
        <v>7</v>
      </c>
      <c r="U40" s="20">
        <v>3</v>
      </c>
      <c r="V40" s="20">
        <v>3</v>
      </c>
      <c r="W40" s="20">
        <v>7</v>
      </c>
      <c r="X40" s="20">
        <v>1</v>
      </c>
      <c r="Y40" s="20">
        <v>2</v>
      </c>
      <c r="Z40" s="20">
        <v>4</v>
      </c>
      <c r="AA40" s="20">
        <v>4</v>
      </c>
      <c r="AB40" s="20">
        <v>3</v>
      </c>
      <c r="AC40" s="20">
        <v>5</v>
      </c>
      <c r="AD40" s="20">
        <v>4</v>
      </c>
      <c r="AE40" s="20">
        <v>5</v>
      </c>
      <c r="AF40" s="20">
        <v>4</v>
      </c>
      <c r="AG40" s="20">
        <v>2</v>
      </c>
      <c r="AH40" s="20">
        <v>4</v>
      </c>
      <c r="AI40" s="20">
        <v>4</v>
      </c>
      <c r="AJ40" s="20">
        <v>4</v>
      </c>
      <c r="AK40" s="20">
        <v>1</v>
      </c>
      <c r="AL40" s="18" t="s">
        <v>256</v>
      </c>
    </row>
    <row r="41" spans="1:38">
      <c r="A41" s="18"/>
      <c r="B41" s="170">
        <v>40</v>
      </c>
      <c r="C41" s="173">
        <v>45838</v>
      </c>
      <c r="D41" s="18" t="s">
        <v>215</v>
      </c>
      <c r="E41" s="18" t="s">
        <v>216</v>
      </c>
      <c r="F41" s="18" t="s">
        <v>217</v>
      </c>
      <c r="G41" s="18" t="s">
        <v>217</v>
      </c>
      <c r="H41" s="18" t="s">
        <v>218</v>
      </c>
      <c r="I41" s="20" t="s">
        <v>223</v>
      </c>
      <c r="J41" s="20" t="s">
        <v>232</v>
      </c>
      <c r="K41" s="20" t="s">
        <v>224</v>
      </c>
      <c r="L41" s="20"/>
      <c r="M41" s="20" t="s">
        <v>221</v>
      </c>
      <c r="N41" s="20">
        <v>1</v>
      </c>
      <c r="O41" s="20"/>
      <c r="P41" s="20"/>
      <c r="Q41" s="20" t="s">
        <v>233</v>
      </c>
      <c r="R41" s="20"/>
      <c r="S41" s="20">
        <v>5</v>
      </c>
      <c r="T41" s="20">
        <v>7</v>
      </c>
      <c r="U41" s="20">
        <v>5</v>
      </c>
      <c r="V41" s="20">
        <v>5</v>
      </c>
      <c r="W41" s="20">
        <v>7</v>
      </c>
      <c r="X41" s="20">
        <v>7</v>
      </c>
      <c r="Y41" s="20">
        <v>5</v>
      </c>
      <c r="Z41" s="20">
        <v>5</v>
      </c>
      <c r="AA41" s="20">
        <v>5</v>
      </c>
      <c r="AB41" s="20">
        <v>6</v>
      </c>
      <c r="AC41" s="20">
        <v>5</v>
      </c>
      <c r="AD41" s="20">
        <v>5</v>
      </c>
      <c r="AE41" s="20">
        <v>6</v>
      </c>
      <c r="AF41" s="20">
        <v>5</v>
      </c>
      <c r="AG41" s="20">
        <v>5</v>
      </c>
      <c r="AH41" s="20">
        <v>5</v>
      </c>
      <c r="AI41" s="20">
        <v>5</v>
      </c>
      <c r="AJ41" s="20">
        <v>6</v>
      </c>
      <c r="AK41" s="20">
        <v>7</v>
      </c>
      <c r="AL41" s="18"/>
    </row>
    <row r="42" spans="1:38">
      <c r="A42" s="18"/>
      <c r="B42" s="170">
        <v>41</v>
      </c>
      <c r="C42" s="173">
        <v>45838</v>
      </c>
      <c r="D42" s="18" t="s">
        <v>215</v>
      </c>
      <c r="E42" s="18" t="s">
        <v>216</v>
      </c>
      <c r="F42" s="18" t="s">
        <v>217</v>
      </c>
      <c r="G42" s="18" t="s">
        <v>217</v>
      </c>
      <c r="H42" s="18" t="s">
        <v>218</v>
      </c>
      <c r="I42" s="20" t="s">
        <v>223</v>
      </c>
      <c r="J42" s="20" t="s">
        <v>232</v>
      </c>
      <c r="K42" s="20" t="s">
        <v>224</v>
      </c>
      <c r="L42" s="20"/>
      <c r="M42" s="20" t="s">
        <v>221</v>
      </c>
      <c r="N42" s="20">
        <v>1</v>
      </c>
      <c r="O42" s="20"/>
      <c r="P42" s="20"/>
      <c r="Q42" s="20" t="s">
        <v>233</v>
      </c>
      <c r="R42" s="20"/>
      <c r="S42" s="20">
        <v>6</v>
      </c>
      <c r="T42" s="20">
        <v>7</v>
      </c>
      <c r="U42" s="20">
        <v>4</v>
      </c>
      <c r="V42" s="20">
        <v>7</v>
      </c>
      <c r="W42" s="20">
        <v>1</v>
      </c>
      <c r="X42" s="20">
        <v>7</v>
      </c>
      <c r="Y42" s="20">
        <v>2</v>
      </c>
      <c r="Z42" s="20">
        <v>1</v>
      </c>
      <c r="AA42" s="20">
        <v>2</v>
      </c>
      <c r="AB42" s="20">
        <v>5</v>
      </c>
      <c r="AC42" s="20">
        <v>4</v>
      </c>
      <c r="AD42" s="20">
        <v>5</v>
      </c>
      <c r="AE42" s="20">
        <v>7</v>
      </c>
      <c r="AF42" s="20">
        <v>4</v>
      </c>
      <c r="AG42" s="20">
        <v>4</v>
      </c>
      <c r="AH42" s="20" t="s">
        <v>135</v>
      </c>
      <c r="AI42" s="20" t="s">
        <v>135</v>
      </c>
      <c r="AJ42" s="20">
        <v>2</v>
      </c>
      <c r="AK42" s="20">
        <v>1</v>
      </c>
      <c r="AL42" s="18" t="s">
        <v>257</v>
      </c>
    </row>
    <row r="43" spans="1:38">
      <c r="A43" s="18"/>
      <c r="B43" s="170">
        <v>42</v>
      </c>
      <c r="C43" s="173">
        <v>45838</v>
      </c>
      <c r="D43" s="18" t="s">
        <v>215</v>
      </c>
      <c r="E43" s="18" t="s">
        <v>216</v>
      </c>
      <c r="F43" s="18" t="s">
        <v>217</v>
      </c>
      <c r="G43" s="18" t="s">
        <v>217</v>
      </c>
      <c r="H43" s="18" t="s">
        <v>218</v>
      </c>
      <c r="I43" s="20" t="s">
        <v>223</v>
      </c>
      <c r="J43" s="20" t="s">
        <v>220</v>
      </c>
      <c r="K43" s="20" t="s">
        <v>224</v>
      </c>
      <c r="L43" s="20"/>
      <c r="M43" s="20" t="s">
        <v>221</v>
      </c>
      <c r="N43" s="20">
        <v>1</v>
      </c>
      <c r="O43" s="20"/>
      <c r="P43" s="20"/>
      <c r="Q43" s="20" t="s">
        <v>222</v>
      </c>
      <c r="R43" s="20"/>
      <c r="S43" s="20">
        <v>1</v>
      </c>
      <c r="T43" s="20">
        <v>1</v>
      </c>
      <c r="U43" s="20">
        <v>5</v>
      </c>
      <c r="V43" s="20">
        <v>7</v>
      </c>
      <c r="W43" s="20">
        <v>7</v>
      </c>
      <c r="X43" s="20">
        <v>7</v>
      </c>
      <c r="Y43" s="20">
        <v>5</v>
      </c>
      <c r="Z43" s="20">
        <v>2</v>
      </c>
      <c r="AA43" s="20">
        <v>1</v>
      </c>
      <c r="AB43" s="20">
        <v>7</v>
      </c>
      <c r="AC43" s="20">
        <v>6</v>
      </c>
      <c r="AD43" s="20">
        <v>3</v>
      </c>
      <c r="AE43" s="20">
        <v>4</v>
      </c>
      <c r="AF43" s="20">
        <v>3</v>
      </c>
      <c r="AG43" s="20">
        <v>2</v>
      </c>
      <c r="AH43" s="20">
        <v>5</v>
      </c>
      <c r="AI43" s="20">
        <v>5</v>
      </c>
      <c r="AJ43" s="20">
        <v>2</v>
      </c>
      <c r="AK43" s="20">
        <v>7</v>
      </c>
      <c r="AL43" s="18"/>
    </row>
    <row r="44" spans="1:38">
      <c r="A44" s="18"/>
      <c r="B44" s="170">
        <v>43</v>
      </c>
      <c r="C44" s="173">
        <v>45838</v>
      </c>
      <c r="D44" s="18" t="s">
        <v>215</v>
      </c>
      <c r="E44" s="18" t="s">
        <v>216</v>
      </c>
      <c r="F44" s="18" t="s">
        <v>217</v>
      </c>
      <c r="G44" s="18" t="s">
        <v>217</v>
      </c>
      <c r="H44" s="18" t="s">
        <v>218</v>
      </c>
      <c r="I44" s="20" t="s">
        <v>234</v>
      </c>
      <c r="J44" s="20" t="s">
        <v>232</v>
      </c>
      <c r="K44" s="20" t="s">
        <v>224</v>
      </c>
      <c r="L44" s="20"/>
      <c r="M44" s="20" t="s">
        <v>221</v>
      </c>
      <c r="N44" s="20">
        <v>2</v>
      </c>
      <c r="O44" s="178" t="s">
        <v>258</v>
      </c>
      <c r="P44" s="20"/>
      <c r="Q44" s="20" t="s">
        <v>222</v>
      </c>
      <c r="R44" s="20"/>
      <c r="S44" s="20">
        <v>1</v>
      </c>
      <c r="T44" s="20">
        <v>7</v>
      </c>
      <c r="U44" s="20">
        <v>4</v>
      </c>
      <c r="V44" s="20">
        <v>1</v>
      </c>
      <c r="W44" s="20">
        <v>7</v>
      </c>
      <c r="X44" s="20">
        <v>7</v>
      </c>
      <c r="Y44" s="20">
        <v>2</v>
      </c>
      <c r="Z44" s="20">
        <v>1</v>
      </c>
      <c r="AA44" s="20">
        <v>1</v>
      </c>
      <c r="AB44" s="20">
        <v>1</v>
      </c>
      <c r="AC44" s="20">
        <v>3</v>
      </c>
      <c r="AD44" s="20">
        <v>4</v>
      </c>
      <c r="AE44" s="20">
        <v>3</v>
      </c>
      <c r="AF44" s="20">
        <v>2</v>
      </c>
      <c r="AG44" s="20">
        <v>2</v>
      </c>
      <c r="AH44" s="20">
        <v>4</v>
      </c>
      <c r="AI44" s="20">
        <v>4</v>
      </c>
      <c r="AJ44" s="20">
        <v>3</v>
      </c>
      <c r="AK44" s="20">
        <v>7</v>
      </c>
      <c r="AL44" s="18"/>
    </row>
    <row r="45" spans="1:38">
      <c r="A45" s="18"/>
      <c r="B45" s="170">
        <v>44</v>
      </c>
      <c r="C45" s="173">
        <v>45838</v>
      </c>
      <c r="D45" s="18" t="s">
        <v>215</v>
      </c>
      <c r="E45" s="18" t="s">
        <v>216</v>
      </c>
      <c r="F45" s="18" t="s">
        <v>226</v>
      </c>
      <c r="G45" s="18" t="s">
        <v>226</v>
      </c>
      <c r="H45" s="18" t="s">
        <v>218</v>
      </c>
      <c r="I45" s="20" t="s">
        <v>219</v>
      </c>
      <c r="J45" s="20" t="s">
        <v>232</v>
      </c>
      <c r="K45" s="20" t="s">
        <v>224</v>
      </c>
      <c r="L45" s="20"/>
      <c r="M45" s="20" t="s">
        <v>221</v>
      </c>
      <c r="N45" s="20">
        <v>1</v>
      </c>
      <c r="O45" s="20"/>
      <c r="P45" s="20"/>
      <c r="Q45" s="20" t="s">
        <v>233</v>
      </c>
      <c r="R45" s="20"/>
      <c r="S45" s="20">
        <v>4</v>
      </c>
      <c r="T45" s="20">
        <v>7</v>
      </c>
      <c r="U45" s="20">
        <v>5</v>
      </c>
      <c r="V45" s="20">
        <v>5</v>
      </c>
      <c r="W45" s="20">
        <v>7</v>
      </c>
      <c r="X45" s="20">
        <v>7</v>
      </c>
      <c r="Y45" s="20">
        <v>4</v>
      </c>
      <c r="Z45" s="20">
        <v>4</v>
      </c>
      <c r="AA45" s="20">
        <v>4</v>
      </c>
      <c r="AB45" s="20">
        <v>4</v>
      </c>
      <c r="AC45" s="20">
        <v>5</v>
      </c>
      <c r="AD45" s="20">
        <v>5</v>
      </c>
      <c r="AE45" s="20">
        <v>5</v>
      </c>
      <c r="AF45" s="20">
        <v>5</v>
      </c>
      <c r="AG45" s="20">
        <v>5</v>
      </c>
      <c r="AH45" s="20">
        <v>5</v>
      </c>
      <c r="AI45" s="20">
        <v>5</v>
      </c>
      <c r="AJ45" s="20">
        <v>5</v>
      </c>
      <c r="AK45" s="20">
        <v>7</v>
      </c>
      <c r="AL45" s="18"/>
    </row>
    <row r="46" spans="1:38">
      <c r="A46" s="18"/>
      <c r="B46" s="170">
        <v>45</v>
      </c>
      <c r="C46" s="173">
        <v>45838</v>
      </c>
      <c r="D46" s="18" t="s">
        <v>215</v>
      </c>
      <c r="E46" s="18" t="s">
        <v>216</v>
      </c>
      <c r="F46" s="18" t="s">
        <v>226</v>
      </c>
      <c r="G46" s="18" t="s">
        <v>226</v>
      </c>
      <c r="H46" s="18" t="s">
        <v>218</v>
      </c>
      <c r="I46" s="20" t="s">
        <v>227</v>
      </c>
      <c r="J46" s="20" t="s">
        <v>220</v>
      </c>
      <c r="K46" s="20" t="s">
        <v>224</v>
      </c>
      <c r="L46" s="20"/>
      <c r="M46" s="20" t="s">
        <v>221</v>
      </c>
      <c r="N46" s="20">
        <v>1</v>
      </c>
      <c r="O46" s="20"/>
      <c r="P46" s="20"/>
      <c r="Q46" s="20" t="s">
        <v>233</v>
      </c>
      <c r="R46" s="20"/>
      <c r="S46" s="20">
        <v>4</v>
      </c>
      <c r="T46" s="20">
        <v>7</v>
      </c>
      <c r="U46" s="20">
        <v>3</v>
      </c>
      <c r="V46" s="20">
        <v>2</v>
      </c>
      <c r="W46" s="20">
        <v>7</v>
      </c>
      <c r="X46" s="20">
        <v>7</v>
      </c>
      <c r="Y46" s="20">
        <v>4</v>
      </c>
      <c r="Z46" s="20">
        <v>3</v>
      </c>
      <c r="AA46" s="20">
        <v>3</v>
      </c>
      <c r="AB46" s="20">
        <v>7</v>
      </c>
      <c r="AC46" s="20">
        <v>3</v>
      </c>
      <c r="AD46" s="20">
        <v>4</v>
      </c>
      <c r="AE46" s="20">
        <v>5</v>
      </c>
      <c r="AF46" s="20">
        <v>5</v>
      </c>
      <c r="AG46" s="20">
        <v>3</v>
      </c>
      <c r="AH46" s="20">
        <v>4</v>
      </c>
      <c r="AI46" s="20">
        <v>5</v>
      </c>
      <c r="AJ46" s="20">
        <v>5</v>
      </c>
      <c r="AK46" s="20">
        <v>7</v>
      </c>
      <c r="AL46" s="18"/>
    </row>
    <row r="47" spans="1:38">
      <c r="A47" s="18"/>
      <c r="B47" s="170">
        <v>46</v>
      </c>
      <c r="C47" s="173">
        <v>45838</v>
      </c>
      <c r="D47" s="18" t="s">
        <v>215</v>
      </c>
      <c r="E47" s="18" t="s">
        <v>216</v>
      </c>
      <c r="F47" s="18" t="s">
        <v>217</v>
      </c>
      <c r="G47" s="18" t="s">
        <v>217</v>
      </c>
      <c r="H47" s="18" t="s">
        <v>218</v>
      </c>
      <c r="I47" s="20" t="s">
        <v>227</v>
      </c>
      <c r="J47" s="20" t="s">
        <v>232</v>
      </c>
      <c r="K47" s="20" t="s">
        <v>224</v>
      </c>
      <c r="L47" s="20"/>
      <c r="M47" s="20" t="s">
        <v>221</v>
      </c>
      <c r="N47" s="20">
        <v>2</v>
      </c>
      <c r="O47" s="20" t="s">
        <v>247</v>
      </c>
      <c r="P47" s="20"/>
      <c r="Q47" s="20" t="s">
        <v>222</v>
      </c>
      <c r="R47" s="20"/>
      <c r="S47" s="20">
        <v>3</v>
      </c>
      <c r="T47" s="20">
        <v>7</v>
      </c>
      <c r="U47" s="20">
        <v>2</v>
      </c>
      <c r="V47" s="20">
        <v>6</v>
      </c>
      <c r="W47" s="20">
        <v>7</v>
      </c>
      <c r="X47" s="20">
        <v>7</v>
      </c>
      <c r="Y47" s="20">
        <v>5</v>
      </c>
      <c r="Z47" s="20"/>
      <c r="AA47" s="20"/>
      <c r="AB47" s="20">
        <v>4</v>
      </c>
      <c r="AC47" s="20">
        <v>3</v>
      </c>
      <c r="AD47" s="20">
        <v>3</v>
      </c>
      <c r="AE47" s="20">
        <v>3</v>
      </c>
      <c r="AF47" s="20">
        <v>3</v>
      </c>
      <c r="AG47" s="20">
        <v>4</v>
      </c>
      <c r="AH47" s="20">
        <v>2</v>
      </c>
      <c r="AI47" s="20">
        <v>4</v>
      </c>
      <c r="AJ47" s="20">
        <v>4</v>
      </c>
      <c r="AK47" s="20">
        <v>7</v>
      </c>
      <c r="AL47" s="18"/>
    </row>
    <row r="48" spans="1:38">
      <c r="A48" s="18"/>
      <c r="B48" s="170">
        <v>47</v>
      </c>
      <c r="C48" s="173">
        <v>45838</v>
      </c>
      <c r="D48" s="18" t="s">
        <v>215</v>
      </c>
      <c r="E48" s="18" t="s">
        <v>216</v>
      </c>
      <c r="F48" s="18" t="s">
        <v>235</v>
      </c>
      <c r="G48" s="18" t="s">
        <v>235</v>
      </c>
      <c r="H48" s="18" t="s">
        <v>218</v>
      </c>
      <c r="I48" s="20" t="s">
        <v>227</v>
      </c>
      <c r="J48" s="20" t="s">
        <v>220</v>
      </c>
      <c r="K48" s="20" t="s">
        <v>224</v>
      </c>
      <c r="L48" s="20"/>
      <c r="M48" s="20" t="s">
        <v>221</v>
      </c>
      <c r="N48" s="20">
        <v>2</v>
      </c>
      <c r="O48" s="20" t="s">
        <v>228</v>
      </c>
      <c r="P48" s="20"/>
      <c r="Q48" s="20" t="s">
        <v>222</v>
      </c>
      <c r="R48" s="20"/>
      <c r="S48" s="20">
        <v>1</v>
      </c>
      <c r="T48" s="20">
        <v>7</v>
      </c>
      <c r="U48" s="20">
        <v>1</v>
      </c>
      <c r="V48" s="20">
        <v>1</v>
      </c>
      <c r="W48" s="20">
        <v>7</v>
      </c>
      <c r="X48" s="20">
        <v>7</v>
      </c>
      <c r="Y48" s="20">
        <v>1</v>
      </c>
      <c r="Z48" s="20">
        <v>1</v>
      </c>
      <c r="AA48" s="20">
        <v>1</v>
      </c>
      <c r="AB48" s="20">
        <v>4</v>
      </c>
      <c r="AC48" s="20">
        <v>3</v>
      </c>
      <c r="AD48" s="20">
        <v>3</v>
      </c>
      <c r="AE48" s="20">
        <v>2</v>
      </c>
      <c r="AF48" s="20">
        <v>4</v>
      </c>
      <c r="AG48" s="20">
        <v>3</v>
      </c>
      <c r="AH48" s="20">
        <v>4</v>
      </c>
      <c r="AI48" s="20">
        <v>4</v>
      </c>
      <c r="AJ48" s="20">
        <v>3</v>
      </c>
      <c r="AK48" s="20">
        <v>7</v>
      </c>
      <c r="AL48" s="18"/>
    </row>
    <row r="49" spans="1:38">
      <c r="A49" s="18"/>
      <c r="B49" s="170">
        <v>48</v>
      </c>
      <c r="C49" s="173">
        <v>45839</v>
      </c>
      <c r="D49" s="18" t="s">
        <v>215</v>
      </c>
      <c r="E49" s="18" t="s">
        <v>216</v>
      </c>
      <c r="F49" s="18" t="s">
        <v>217</v>
      </c>
      <c r="G49" s="18" t="s">
        <v>217</v>
      </c>
      <c r="H49" s="18" t="s">
        <v>218</v>
      </c>
      <c r="I49" s="20" t="s">
        <v>227</v>
      </c>
      <c r="J49" s="20" t="s">
        <v>232</v>
      </c>
      <c r="K49" s="20" t="s">
        <v>224</v>
      </c>
      <c r="L49" s="20"/>
      <c r="M49" s="20" t="s">
        <v>221</v>
      </c>
      <c r="N49" s="20">
        <v>2</v>
      </c>
      <c r="O49" s="20" t="s">
        <v>247</v>
      </c>
      <c r="P49" s="20"/>
      <c r="Q49" s="20" t="s">
        <v>222</v>
      </c>
      <c r="R49" s="20"/>
      <c r="S49" s="20">
        <v>6</v>
      </c>
      <c r="T49" s="20">
        <v>7</v>
      </c>
      <c r="U49" s="20">
        <v>5</v>
      </c>
      <c r="V49" s="20">
        <v>6</v>
      </c>
      <c r="W49" s="20">
        <v>7</v>
      </c>
      <c r="X49" s="20">
        <v>7</v>
      </c>
      <c r="Y49" s="20">
        <v>6</v>
      </c>
      <c r="Z49" s="20">
        <v>4</v>
      </c>
      <c r="AA49" s="20">
        <v>5</v>
      </c>
      <c r="AB49" s="20">
        <v>7</v>
      </c>
      <c r="AC49" s="20">
        <v>5</v>
      </c>
      <c r="AD49" s="20">
        <v>4</v>
      </c>
      <c r="AE49" s="20">
        <v>5</v>
      </c>
      <c r="AF49" s="20">
        <v>6</v>
      </c>
      <c r="AG49" s="20">
        <v>5</v>
      </c>
      <c r="AH49" s="20">
        <v>7</v>
      </c>
      <c r="AI49" s="20">
        <v>5</v>
      </c>
      <c r="AJ49" s="20">
        <v>6</v>
      </c>
      <c r="AK49" s="20">
        <v>7</v>
      </c>
      <c r="AL49" s="18"/>
    </row>
    <row r="50" spans="1:38">
      <c r="A50" s="18"/>
      <c r="B50" s="170">
        <v>49</v>
      </c>
      <c r="C50" s="173">
        <v>45839</v>
      </c>
      <c r="D50" s="18" t="s">
        <v>215</v>
      </c>
      <c r="E50" s="18" t="s">
        <v>216</v>
      </c>
      <c r="F50" s="18" t="s">
        <v>235</v>
      </c>
      <c r="G50" s="18" t="s">
        <v>235</v>
      </c>
      <c r="H50" s="18" t="s">
        <v>218</v>
      </c>
      <c r="I50" s="20" t="s">
        <v>227</v>
      </c>
      <c r="J50" s="20" t="s">
        <v>220</v>
      </c>
      <c r="K50" s="20" t="s">
        <v>224</v>
      </c>
      <c r="L50" s="20"/>
      <c r="M50" s="20" t="s">
        <v>221</v>
      </c>
      <c r="N50" s="20">
        <v>2</v>
      </c>
      <c r="O50" s="20" t="s">
        <v>228</v>
      </c>
      <c r="P50" s="20"/>
      <c r="Q50" s="20" t="s">
        <v>229</v>
      </c>
      <c r="R50" s="20"/>
      <c r="S50" s="20">
        <v>6</v>
      </c>
      <c r="T50" s="20">
        <v>7</v>
      </c>
      <c r="U50" s="20">
        <v>6</v>
      </c>
      <c r="V50" s="20">
        <v>6</v>
      </c>
      <c r="W50" s="20">
        <v>7</v>
      </c>
      <c r="X50" s="20">
        <v>7</v>
      </c>
      <c r="Y50" s="20">
        <v>5</v>
      </c>
      <c r="Z50" s="20"/>
      <c r="AA50" s="20"/>
      <c r="AB50" s="20">
        <v>2</v>
      </c>
      <c r="AC50" s="20"/>
      <c r="AD50" s="20"/>
      <c r="AE50" s="20">
        <v>5</v>
      </c>
      <c r="AF50" s="20">
        <v>6</v>
      </c>
      <c r="AG50" s="20">
        <v>5</v>
      </c>
      <c r="AH50" s="20"/>
      <c r="AI50" s="20"/>
      <c r="AJ50" s="20">
        <v>4</v>
      </c>
      <c r="AK50" s="20">
        <v>7</v>
      </c>
      <c r="AL50" s="18"/>
    </row>
    <row r="51" spans="1:38">
      <c r="A51" s="18"/>
      <c r="B51" s="170">
        <v>50</v>
      </c>
      <c r="C51" s="173">
        <v>45839</v>
      </c>
      <c r="D51" s="18" t="s">
        <v>215</v>
      </c>
      <c r="E51" s="18" t="s">
        <v>216</v>
      </c>
      <c r="F51" s="18" t="s">
        <v>235</v>
      </c>
      <c r="G51" s="18" t="s">
        <v>235</v>
      </c>
      <c r="H51" s="18" t="s">
        <v>218</v>
      </c>
      <c r="I51" s="20" t="s">
        <v>223</v>
      </c>
      <c r="J51" s="20" t="s">
        <v>232</v>
      </c>
      <c r="K51" s="20" t="s">
        <v>224</v>
      </c>
      <c r="L51" s="20"/>
      <c r="M51" s="20" t="s">
        <v>221</v>
      </c>
      <c r="N51" s="20">
        <v>1</v>
      </c>
      <c r="O51" s="20"/>
      <c r="P51" s="20"/>
      <c r="Q51" s="20" t="s">
        <v>233</v>
      </c>
      <c r="R51" s="20"/>
      <c r="S51" s="20">
        <v>5</v>
      </c>
      <c r="T51" s="20">
        <v>1</v>
      </c>
      <c r="U51" s="20">
        <v>4</v>
      </c>
      <c r="V51" s="20">
        <v>4</v>
      </c>
      <c r="W51" s="20">
        <v>7</v>
      </c>
      <c r="X51" s="20">
        <v>7</v>
      </c>
      <c r="Y51" s="20">
        <v>3</v>
      </c>
      <c r="Z51" s="20">
        <v>5</v>
      </c>
      <c r="AA51" s="20">
        <v>6</v>
      </c>
      <c r="AB51" s="20">
        <v>6</v>
      </c>
      <c r="AC51" s="20">
        <v>5</v>
      </c>
      <c r="AD51" s="20">
        <v>6</v>
      </c>
      <c r="AE51" s="20">
        <v>5</v>
      </c>
      <c r="AF51" s="20">
        <v>4</v>
      </c>
      <c r="AG51" s="20">
        <v>4</v>
      </c>
      <c r="AH51" s="20">
        <v>6</v>
      </c>
      <c r="AI51" s="20">
        <v>6</v>
      </c>
      <c r="AJ51" s="20">
        <v>6</v>
      </c>
      <c r="AK51" s="20">
        <v>7</v>
      </c>
      <c r="AL51" s="18"/>
    </row>
    <row r="52" spans="1:38">
      <c r="A52" s="18"/>
      <c r="B52" s="170">
        <v>51</v>
      </c>
      <c r="C52" s="173">
        <v>45839</v>
      </c>
      <c r="D52" s="18" t="s">
        <v>215</v>
      </c>
      <c r="E52" s="18" t="s">
        <v>216</v>
      </c>
      <c r="F52" s="18" t="s">
        <v>217</v>
      </c>
      <c r="G52" s="18" t="s">
        <v>217</v>
      </c>
      <c r="H52" s="18" t="s">
        <v>218</v>
      </c>
      <c r="I52" s="20" t="s">
        <v>223</v>
      </c>
      <c r="J52" s="20" t="s">
        <v>220</v>
      </c>
      <c r="K52" s="20" t="s">
        <v>224</v>
      </c>
      <c r="L52" s="20"/>
      <c r="M52" s="20" t="s">
        <v>221</v>
      </c>
      <c r="N52" s="20">
        <v>1</v>
      </c>
      <c r="O52" s="20"/>
      <c r="P52" s="20"/>
      <c r="Q52" s="20" t="s">
        <v>233</v>
      </c>
      <c r="R52" s="20"/>
      <c r="S52" s="20">
        <v>3</v>
      </c>
      <c r="T52" s="20">
        <v>1</v>
      </c>
      <c r="U52" s="20">
        <v>5</v>
      </c>
      <c r="V52" s="20">
        <v>1</v>
      </c>
      <c r="W52" s="20">
        <v>1</v>
      </c>
      <c r="X52" s="20">
        <v>1</v>
      </c>
      <c r="Y52" s="20">
        <v>3</v>
      </c>
      <c r="Z52" s="20">
        <v>2</v>
      </c>
      <c r="AA52" s="20">
        <v>5</v>
      </c>
      <c r="AB52" s="20">
        <v>6</v>
      </c>
      <c r="AC52" s="20">
        <v>5</v>
      </c>
      <c r="AD52" s="20">
        <v>7</v>
      </c>
      <c r="AE52" s="20">
        <v>7</v>
      </c>
      <c r="AF52" s="20">
        <v>5</v>
      </c>
      <c r="AG52" s="20">
        <v>4</v>
      </c>
      <c r="AH52" s="20">
        <v>5</v>
      </c>
      <c r="AI52" s="20">
        <v>4</v>
      </c>
      <c r="AJ52" s="20">
        <v>5</v>
      </c>
      <c r="AK52" s="20">
        <v>7</v>
      </c>
      <c r="AL52" s="18"/>
    </row>
    <row r="53" spans="1:38">
      <c r="A53" s="18"/>
      <c r="B53" s="170">
        <v>52</v>
      </c>
      <c r="C53" s="173">
        <v>45839</v>
      </c>
      <c r="D53" s="18" t="s">
        <v>215</v>
      </c>
      <c r="E53" s="18" t="s">
        <v>216</v>
      </c>
      <c r="F53" s="18" t="s">
        <v>230</v>
      </c>
      <c r="G53" s="18" t="s">
        <v>231</v>
      </c>
      <c r="H53" s="18" t="s">
        <v>218</v>
      </c>
      <c r="I53" s="20" t="s">
        <v>219</v>
      </c>
      <c r="J53" s="20" t="s">
        <v>232</v>
      </c>
      <c r="K53" s="20" t="s">
        <v>224</v>
      </c>
      <c r="L53" s="20"/>
      <c r="M53" s="20" t="s">
        <v>221</v>
      </c>
      <c r="N53" s="20">
        <v>1</v>
      </c>
      <c r="O53" s="20"/>
      <c r="P53" s="20"/>
      <c r="Q53" s="20" t="s">
        <v>233</v>
      </c>
      <c r="R53" s="20"/>
      <c r="S53" s="20">
        <v>2</v>
      </c>
      <c r="T53" s="20">
        <v>1</v>
      </c>
      <c r="U53" s="20">
        <v>5</v>
      </c>
      <c r="V53" s="20">
        <v>5</v>
      </c>
      <c r="W53" s="20">
        <v>7</v>
      </c>
      <c r="X53" s="20">
        <v>7</v>
      </c>
      <c r="Y53" s="20">
        <v>2</v>
      </c>
      <c r="Z53" s="20">
        <v>6</v>
      </c>
      <c r="AA53" s="20">
        <v>6</v>
      </c>
      <c r="AB53" s="20">
        <v>6</v>
      </c>
      <c r="AC53" s="20">
        <v>7</v>
      </c>
      <c r="AD53" s="20">
        <v>7</v>
      </c>
      <c r="AE53" s="20">
        <v>7</v>
      </c>
      <c r="AF53" s="20">
        <v>5</v>
      </c>
      <c r="AG53" s="20">
        <v>3</v>
      </c>
      <c r="AH53" s="20">
        <v>6</v>
      </c>
      <c r="AI53" s="20">
        <v>6</v>
      </c>
      <c r="AJ53" s="20">
        <v>6</v>
      </c>
      <c r="AK53" s="20">
        <v>7</v>
      </c>
      <c r="AL53" s="18"/>
    </row>
    <row r="54" spans="1:38">
      <c r="A54" s="18"/>
      <c r="B54" s="170">
        <v>53</v>
      </c>
      <c r="C54" s="173">
        <v>45839</v>
      </c>
      <c r="D54" s="18" t="s">
        <v>215</v>
      </c>
      <c r="E54" s="18" t="s">
        <v>216</v>
      </c>
      <c r="F54" s="18" t="s">
        <v>235</v>
      </c>
      <c r="G54" s="18" t="s">
        <v>235</v>
      </c>
      <c r="H54" s="18" t="s">
        <v>218</v>
      </c>
      <c r="I54" s="20" t="s">
        <v>234</v>
      </c>
      <c r="J54" s="20" t="s">
        <v>220</v>
      </c>
      <c r="K54" s="20" t="s">
        <v>224</v>
      </c>
      <c r="L54" s="20"/>
      <c r="M54" s="20" t="s">
        <v>221</v>
      </c>
      <c r="N54" s="20">
        <v>1</v>
      </c>
      <c r="O54" s="20"/>
      <c r="P54" s="20"/>
      <c r="Q54" s="20" t="s">
        <v>233</v>
      </c>
      <c r="R54" s="20"/>
      <c r="S54" s="20">
        <v>3</v>
      </c>
      <c r="T54" s="20">
        <v>1</v>
      </c>
      <c r="U54" s="20">
        <v>5</v>
      </c>
      <c r="V54" s="20">
        <v>3</v>
      </c>
      <c r="W54" s="20">
        <v>7</v>
      </c>
      <c r="X54" s="20">
        <v>7</v>
      </c>
      <c r="Y54" s="20">
        <v>3</v>
      </c>
      <c r="Z54" s="20">
        <v>5</v>
      </c>
      <c r="AA54" s="20">
        <v>6</v>
      </c>
      <c r="AB54" s="20">
        <v>5</v>
      </c>
      <c r="AC54" s="20">
        <v>6</v>
      </c>
      <c r="AD54" s="20">
        <v>6</v>
      </c>
      <c r="AE54" s="20">
        <v>6</v>
      </c>
      <c r="AF54" s="20">
        <v>4</v>
      </c>
      <c r="AG54" s="20">
        <v>3</v>
      </c>
      <c r="AH54" s="20">
        <v>4</v>
      </c>
      <c r="AI54" s="20">
        <v>4</v>
      </c>
      <c r="AJ54" s="20">
        <v>4</v>
      </c>
      <c r="AK54" s="20">
        <v>7</v>
      </c>
      <c r="AL54" s="18"/>
    </row>
    <row r="55" spans="1:38">
      <c r="A55" s="18"/>
      <c r="B55" s="170">
        <v>54</v>
      </c>
      <c r="C55" s="173">
        <v>45839</v>
      </c>
      <c r="D55" s="18" t="s">
        <v>215</v>
      </c>
      <c r="E55" s="18" t="s">
        <v>216</v>
      </c>
      <c r="F55" s="18" t="s">
        <v>217</v>
      </c>
      <c r="G55" s="18" t="s">
        <v>217</v>
      </c>
      <c r="H55" s="18" t="s">
        <v>218</v>
      </c>
      <c r="I55" s="20" t="s">
        <v>223</v>
      </c>
      <c r="J55" s="20" t="s">
        <v>220</v>
      </c>
      <c r="K55" s="20" t="s">
        <v>224</v>
      </c>
      <c r="L55" s="20"/>
      <c r="M55" s="20" t="s">
        <v>221</v>
      </c>
      <c r="N55" s="20">
        <v>1</v>
      </c>
      <c r="O55" s="20"/>
      <c r="P55" s="20"/>
      <c r="Q55" s="20" t="s">
        <v>233</v>
      </c>
      <c r="R55" s="20"/>
      <c r="S55" s="20">
        <v>4</v>
      </c>
      <c r="T55" s="20">
        <v>1</v>
      </c>
      <c r="U55" s="20">
        <v>4</v>
      </c>
      <c r="V55" s="20">
        <v>4</v>
      </c>
      <c r="W55" s="20">
        <v>1</v>
      </c>
      <c r="X55" s="20">
        <v>7</v>
      </c>
      <c r="Y55" s="20">
        <v>4</v>
      </c>
      <c r="Z55" s="20">
        <v>1</v>
      </c>
      <c r="AA55" s="20">
        <v>5</v>
      </c>
      <c r="AB55" s="20">
        <v>5</v>
      </c>
      <c r="AC55" s="20">
        <v>5</v>
      </c>
      <c r="AD55" s="20">
        <v>5</v>
      </c>
      <c r="AE55" s="20">
        <v>5</v>
      </c>
      <c r="AF55" s="20">
        <v>4</v>
      </c>
      <c r="AG55" s="20">
        <v>4</v>
      </c>
      <c r="AH55" s="20">
        <v>4</v>
      </c>
      <c r="AI55" s="20">
        <v>4</v>
      </c>
      <c r="AJ55" s="20">
        <v>5</v>
      </c>
      <c r="AK55" s="20">
        <v>7</v>
      </c>
      <c r="AL55" s="18"/>
    </row>
    <row r="56" spans="1:38">
      <c r="A56" s="18"/>
      <c r="B56" s="170">
        <v>55</v>
      </c>
      <c r="C56" s="173">
        <v>45839</v>
      </c>
      <c r="D56" s="18" t="s">
        <v>215</v>
      </c>
      <c r="E56" s="18" t="s">
        <v>216</v>
      </c>
      <c r="F56" s="18" t="s">
        <v>230</v>
      </c>
      <c r="G56" s="18" t="s">
        <v>231</v>
      </c>
      <c r="H56" s="18" t="s">
        <v>218</v>
      </c>
      <c r="I56" s="20" t="s">
        <v>219</v>
      </c>
      <c r="J56" s="20" t="s">
        <v>232</v>
      </c>
      <c r="K56" s="20" t="s">
        <v>224</v>
      </c>
      <c r="L56" s="20"/>
      <c r="M56" s="20" t="s">
        <v>221</v>
      </c>
      <c r="N56" s="20">
        <v>1</v>
      </c>
      <c r="O56" s="20"/>
      <c r="P56" s="20"/>
      <c r="Q56" s="20" t="s">
        <v>233</v>
      </c>
      <c r="R56" s="20"/>
      <c r="S56" s="20">
        <v>2</v>
      </c>
      <c r="T56" s="20">
        <v>1</v>
      </c>
      <c r="U56" s="20">
        <v>4</v>
      </c>
      <c r="V56" s="20">
        <v>5</v>
      </c>
      <c r="W56" s="20">
        <v>7</v>
      </c>
      <c r="X56" s="20">
        <v>7</v>
      </c>
      <c r="Y56" s="20">
        <v>3</v>
      </c>
      <c r="Z56" s="20">
        <v>5</v>
      </c>
      <c r="AA56" s="20">
        <v>5</v>
      </c>
      <c r="AB56" s="20">
        <v>4</v>
      </c>
      <c r="AC56" s="20">
        <v>5</v>
      </c>
      <c r="AD56" s="20">
        <v>5</v>
      </c>
      <c r="AE56" s="20">
        <v>5</v>
      </c>
      <c r="AF56" s="20">
        <v>4</v>
      </c>
      <c r="AG56" s="20">
        <v>4</v>
      </c>
      <c r="AH56" s="20">
        <v>4</v>
      </c>
      <c r="AI56" s="20">
        <v>4</v>
      </c>
      <c r="AJ56" s="20">
        <v>5</v>
      </c>
      <c r="AK56" s="20">
        <v>7</v>
      </c>
      <c r="AL56" s="18"/>
    </row>
    <row r="57" spans="1:38">
      <c r="A57" s="18"/>
      <c r="B57" s="170">
        <v>56</v>
      </c>
      <c r="C57" s="173">
        <v>45839</v>
      </c>
      <c r="D57" s="18" t="s">
        <v>215</v>
      </c>
      <c r="E57" s="18" t="s">
        <v>216</v>
      </c>
      <c r="F57" s="18" t="s">
        <v>217</v>
      </c>
      <c r="G57" s="18" t="s">
        <v>217</v>
      </c>
      <c r="H57" s="18" t="s">
        <v>218</v>
      </c>
      <c r="I57" s="20" t="s">
        <v>234</v>
      </c>
      <c r="J57" s="20" t="s">
        <v>220</v>
      </c>
      <c r="K57" s="20" t="s">
        <v>224</v>
      </c>
      <c r="L57" s="20"/>
      <c r="M57" s="20" t="s">
        <v>221</v>
      </c>
      <c r="N57" s="20">
        <v>1</v>
      </c>
      <c r="O57" s="20"/>
      <c r="P57" s="20"/>
      <c r="Q57" s="20" t="s">
        <v>233</v>
      </c>
      <c r="R57" s="20"/>
      <c r="S57" s="20">
        <v>1</v>
      </c>
      <c r="T57" s="20">
        <v>7</v>
      </c>
      <c r="U57" s="20">
        <v>3</v>
      </c>
      <c r="V57" s="20">
        <v>4</v>
      </c>
      <c r="W57" s="20">
        <v>7</v>
      </c>
      <c r="X57" s="20">
        <v>7</v>
      </c>
      <c r="Y57" s="20">
        <v>1</v>
      </c>
      <c r="Z57" s="20">
        <v>1</v>
      </c>
      <c r="AA57" s="20">
        <v>4</v>
      </c>
      <c r="AB57" s="20">
        <v>4</v>
      </c>
      <c r="AC57" s="20">
        <v>4</v>
      </c>
      <c r="AD57" s="20">
        <v>4</v>
      </c>
      <c r="AE57" s="20">
        <v>3</v>
      </c>
      <c r="AF57" s="20">
        <v>3</v>
      </c>
      <c r="AG57" s="20">
        <v>3</v>
      </c>
      <c r="AH57" s="20">
        <v>1</v>
      </c>
      <c r="AI57" s="20">
        <v>1</v>
      </c>
      <c r="AJ57" s="20">
        <v>1</v>
      </c>
      <c r="AK57" s="20">
        <v>7</v>
      </c>
      <c r="AL57" s="18"/>
    </row>
    <row r="58" spans="1:38">
      <c r="A58" s="18"/>
      <c r="B58" s="170">
        <v>57</v>
      </c>
      <c r="C58" s="173">
        <v>45840</v>
      </c>
      <c r="D58" s="18" t="s">
        <v>215</v>
      </c>
      <c r="E58" s="18" t="s">
        <v>216</v>
      </c>
      <c r="F58" s="18" t="s">
        <v>217</v>
      </c>
      <c r="G58" s="18" t="s">
        <v>217</v>
      </c>
      <c r="H58" s="18" t="s">
        <v>218</v>
      </c>
      <c r="I58" s="20" t="s">
        <v>227</v>
      </c>
      <c r="J58" s="20" t="s">
        <v>232</v>
      </c>
      <c r="K58" s="20" t="s">
        <v>224</v>
      </c>
      <c r="L58" s="20"/>
      <c r="M58" s="20" t="s">
        <v>221</v>
      </c>
      <c r="N58" s="20">
        <v>1</v>
      </c>
      <c r="O58" s="20"/>
      <c r="P58" s="20"/>
      <c r="Q58" s="20" t="s">
        <v>233</v>
      </c>
      <c r="R58" s="20"/>
      <c r="S58" s="20">
        <v>1</v>
      </c>
      <c r="T58" s="20">
        <v>1</v>
      </c>
      <c r="U58" s="20">
        <v>2</v>
      </c>
      <c r="V58" s="20">
        <v>2</v>
      </c>
      <c r="W58" s="20">
        <v>1</v>
      </c>
      <c r="X58" s="20">
        <v>1</v>
      </c>
      <c r="Y58" s="20">
        <v>2</v>
      </c>
      <c r="Z58" s="20">
        <v>1</v>
      </c>
      <c r="AA58" s="20">
        <v>3</v>
      </c>
      <c r="AB58" s="20">
        <v>4</v>
      </c>
      <c r="AC58" s="20">
        <v>4</v>
      </c>
      <c r="AD58" s="20">
        <v>4</v>
      </c>
      <c r="AE58" s="20">
        <v>2</v>
      </c>
      <c r="AF58" s="20">
        <v>2</v>
      </c>
      <c r="AG58" s="20">
        <v>2</v>
      </c>
      <c r="AH58" s="20">
        <v>2</v>
      </c>
      <c r="AI58" s="20">
        <v>2</v>
      </c>
      <c r="AJ58" s="20">
        <v>2</v>
      </c>
      <c r="AK58" s="20">
        <v>7</v>
      </c>
      <c r="AL58" s="18"/>
    </row>
    <row r="59" spans="1:38">
      <c r="A59" s="18"/>
      <c r="B59" s="170">
        <v>58</v>
      </c>
      <c r="C59" s="173">
        <v>45840</v>
      </c>
      <c r="D59" s="18" t="s">
        <v>215</v>
      </c>
      <c r="E59" s="18" t="s">
        <v>216</v>
      </c>
      <c r="F59" s="18" t="s">
        <v>226</v>
      </c>
      <c r="G59" s="18" t="s">
        <v>226</v>
      </c>
      <c r="H59" s="18" t="s">
        <v>218</v>
      </c>
      <c r="I59" s="20" t="s">
        <v>227</v>
      </c>
      <c r="J59" s="20" t="s">
        <v>220</v>
      </c>
      <c r="K59" s="20" t="s">
        <v>224</v>
      </c>
      <c r="L59" s="20"/>
      <c r="M59" s="20" t="s">
        <v>221</v>
      </c>
      <c r="N59" s="20">
        <v>2</v>
      </c>
      <c r="O59" s="20" t="s">
        <v>228</v>
      </c>
      <c r="P59" s="20"/>
      <c r="Q59" s="20" t="s">
        <v>233</v>
      </c>
      <c r="R59" s="20"/>
      <c r="S59" s="20">
        <v>4</v>
      </c>
      <c r="T59" s="20">
        <v>1</v>
      </c>
      <c r="U59" s="20">
        <v>4</v>
      </c>
      <c r="V59" s="20">
        <v>4</v>
      </c>
      <c r="W59" s="20">
        <v>7</v>
      </c>
      <c r="X59" s="20">
        <v>1</v>
      </c>
      <c r="Y59" s="20">
        <v>3</v>
      </c>
      <c r="Z59" s="20">
        <v>5</v>
      </c>
      <c r="AA59" s="20">
        <v>5</v>
      </c>
      <c r="AB59" s="20">
        <v>5</v>
      </c>
      <c r="AC59" s="20">
        <v>5</v>
      </c>
      <c r="AD59" s="20">
        <v>5</v>
      </c>
      <c r="AE59" s="20">
        <v>5</v>
      </c>
      <c r="AF59" s="20">
        <v>4</v>
      </c>
      <c r="AG59" s="20">
        <v>4</v>
      </c>
      <c r="AH59" s="20">
        <v>6</v>
      </c>
      <c r="AI59" s="20">
        <v>6</v>
      </c>
      <c r="AJ59" s="20">
        <v>5</v>
      </c>
      <c r="AK59" s="20">
        <v>7</v>
      </c>
      <c r="AL59" s="18"/>
    </row>
    <row r="60" spans="1:38">
      <c r="A60" s="18"/>
      <c r="B60" s="170">
        <v>59</v>
      </c>
      <c r="C60" s="173">
        <v>45840</v>
      </c>
      <c r="D60" s="18" t="s">
        <v>215</v>
      </c>
      <c r="E60" s="18" t="s">
        <v>216</v>
      </c>
      <c r="F60" s="18" t="s">
        <v>230</v>
      </c>
      <c r="G60" s="18" t="s">
        <v>231</v>
      </c>
      <c r="H60" s="18" t="s">
        <v>218</v>
      </c>
      <c r="I60" s="20" t="s">
        <v>219</v>
      </c>
      <c r="J60" s="20" t="s">
        <v>220</v>
      </c>
      <c r="K60" s="20" t="s">
        <v>224</v>
      </c>
      <c r="L60" s="20"/>
      <c r="M60" s="20" t="s">
        <v>221</v>
      </c>
      <c r="N60" s="20">
        <v>1</v>
      </c>
      <c r="O60" s="20"/>
      <c r="P60" s="20"/>
      <c r="Q60" s="20" t="s">
        <v>233</v>
      </c>
      <c r="R60" s="20"/>
      <c r="S60" s="20">
        <v>5</v>
      </c>
      <c r="T60" s="20">
        <v>1</v>
      </c>
      <c r="U60" s="20">
        <v>5</v>
      </c>
      <c r="V60" s="20">
        <v>5</v>
      </c>
      <c r="W60" s="20">
        <v>7</v>
      </c>
      <c r="X60" s="20">
        <v>7</v>
      </c>
      <c r="Y60" s="20">
        <v>5</v>
      </c>
      <c r="Z60" s="20"/>
      <c r="AA60" s="20"/>
      <c r="AB60" s="20">
        <v>6</v>
      </c>
      <c r="AC60" s="20"/>
      <c r="AD60" s="20"/>
      <c r="AE60" s="20">
        <v>6</v>
      </c>
      <c r="AF60" s="20">
        <v>5</v>
      </c>
      <c r="AG60" s="20">
        <v>5</v>
      </c>
      <c r="AH60" s="20"/>
      <c r="AI60" s="20"/>
      <c r="AJ60" s="20">
        <v>6</v>
      </c>
      <c r="AK60" s="20">
        <v>1</v>
      </c>
      <c r="AL60" s="18" t="s">
        <v>259</v>
      </c>
    </row>
    <row r="61" spans="1:38">
      <c r="A61" s="18"/>
      <c r="B61" s="170">
        <v>60</v>
      </c>
      <c r="C61" s="173">
        <v>45840</v>
      </c>
      <c r="D61" s="18" t="s">
        <v>215</v>
      </c>
      <c r="E61" s="18" t="s">
        <v>216</v>
      </c>
      <c r="F61" s="18" t="s">
        <v>226</v>
      </c>
      <c r="G61" s="18" t="s">
        <v>226</v>
      </c>
      <c r="H61" s="18" t="s">
        <v>218</v>
      </c>
      <c r="I61" s="20" t="s">
        <v>234</v>
      </c>
      <c r="J61" s="20" t="s">
        <v>220</v>
      </c>
      <c r="K61" s="20" t="s">
        <v>224</v>
      </c>
      <c r="L61" s="20"/>
      <c r="M61" s="20" t="s">
        <v>221</v>
      </c>
      <c r="N61" s="20">
        <v>1</v>
      </c>
      <c r="O61" s="20"/>
      <c r="P61" s="20"/>
      <c r="Q61" s="20" t="s">
        <v>222</v>
      </c>
      <c r="R61" s="20"/>
      <c r="S61" s="20">
        <v>6</v>
      </c>
      <c r="T61" s="20">
        <v>7</v>
      </c>
      <c r="U61" s="20">
        <v>5</v>
      </c>
      <c r="V61" s="20">
        <v>5</v>
      </c>
      <c r="W61" s="20">
        <v>7</v>
      </c>
      <c r="X61" s="20">
        <v>7</v>
      </c>
      <c r="Y61" s="20">
        <v>5</v>
      </c>
      <c r="Z61" s="20">
        <v>5</v>
      </c>
      <c r="AA61" s="20">
        <v>6</v>
      </c>
      <c r="AB61" s="20">
        <v>4</v>
      </c>
      <c r="AC61" s="20">
        <v>6</v>
      </c>
      <c r="AD61" s="20">
        <v>5</v>
      </c>
      <c r="AE61" s="20">
        <v>5</v>
      </c>
      <c r="AF61" s="20">
        <v>5</v>
      </c>
      <c r="AG61" s="20">
        <v>5</v>
      </c>
      <c r="AH61" s="20">
        <v>5</v>
      </c>
      <c r="AI61" s="20">
        <v>4</v>
      </c>
      <c r="AJ61" s="20">
        <v>4</v>
      </c>
      <c r="AK61" s="20">
        <v>7</v>
      </c>
      <c r="AL61" s="18"/>
    </row>
    <row r="62" spans="1:38">
      <c r="A62" s="18"/>
      <c r="B62" s="170">
        <v>61</v>
      </c>
      <c r="C62" s="173">
        <v>45840</v>
      </c>
      <c r="D62" s="18" t="s">
        <v>215</v>
      </c>
      <c r="E62" s="18" t="s">
        <v>216</v>
      </c>
      <c r="F62" s="18" t="s">
        <v>226</v>
      </c>
      <c r="G62" s="18" t="s">
        <v>226</v>
      </c>
      <c r="H62" s="18" t="s">
        <v>218</v>
      </c>
      <c r="I62" s="20" t="s">
        <v>223</v>
      </c>
      <c r="J62" s="20" t="s">
        <v>220</v>
      </c>
      <c r="K62" s="20" t="s">
        <v>224</v>
      </c>
      <c r="L62" s="20"/>
      <c r="M62" s="20" t="s">
        <v>221</v>
      </c>
      <c r="N62" s="20">
        <v>1</v>
      </c>
      <c r="O62" s="20"/>
      <c r="P62" s="20"/>
      <c r="Q62" s="20" t="s">
        <v>233</v>
      </c>
      <c r="R62" s="20"/>
      <c r="S62" s="20">
        <v>6</v>
      </c>
      <c r="T62" s="20">
        <v>1</v>
      </c>
      <c r="U62" s="20">
        <v>1</v>
      </c>
      <c r="V62" s="20">
        <v>1</v>
      </c>
      <c r="W62" s="20">
        <v>7</v>
      </c>
      <c r="X62" s="20">
        <v>1</v>
      </c>
      <c r="Y62" s="20">
        <v>1</v>
      </c>
      <c r="Z62" s="20"/>
      <c r="AA62" s="20"/>
      <c r="AB62" s="20">
        <v>7</v>
      </c>
      <c r="AC62" s="20">
        <v>7</v>
      </c>
      <c r="AD62" s="20">
        <v>7</v>
      </c>
      <c r="AE62" s="20">
        <v>7</v>
      </c>
      <c r="AF62" s="20">
        <v>7</v>
      </c>
      <c r="AG62" s="20">
        <v>7</v>
      </c>
      <c r="AH62" s="20">
        <v>7</v>
      </c>
      <c r="AI62" s="20">
        <v>7</v>
      </c>
      <c r="AJ62" s="20">
        <v>7</v>
      </c>
      <c r="AK62" s="20">
        <v>7</v>
      </c>
      <c r="AL62" s="18"/>
    </row>
    <row r="63" spans="1:38">
      <c r="A63" s="18"/>
      <c r="B63" s="170">
        <v>62</v>
      </c>
      <c r="C63" s="173">
        <v>45840</v>
      </c>
      <c r="D63" s="18" t="s">
        <v>215</v>
      </c>
      <c r="E63" s="18" t="s">
        <v>216</v>
      </c>
      <c r="F63" s="18" t="s">
        <v>235</v>
      </c>
      <c r="G63" s="18" t="s">
        <v>235</v>
      </c>
      <c r="H63" s="18" t="s">
        <v>218</v>
      </c>
      <c r="I63" s="20" t="s">
        <v>219</v>
      </c>
      <c r="J63" s="20" t="s">
        <v>220</v>
      </c>
      <c r="K63" s="20" t="s">
        <v>224</v>
      </c>
      <c r="L63" s="20"/>
      <c r="M63" s="20" t="s">
        <v>221</v>
      </c>
      <c r="N63" s="20">
        <v>2</v>
      </c>
      <c r="O63" s="20" t="s">
        <v>249</v>
      </c>
      <c r="P63" s="20"/>
      <c r="Q63" s="20" t="s">
        <v>222</v>
      </c>
      <c r="R63" s="20"/>
      <c r="S63" s="20">
        <v>6</v>
      </c>
      <c r="T63" s="20">
        <v>1</v>
      </c>
      <c r="U63" s="20">
        <v>5</v>
      </c>
      <c r="V63" s="20">
        <v>6</v>
      </c>
      <c r="W63" s="20">
        <v>7</v>
      </c>
      <c r="X63" s="20">
        <v>7</v>
      </c>
      <c r="Y63" s="20">
        <v>5</v>
      </c>
      <c r="Z63" s="20">
        <v>5</v>
      </c>
      <c r="AA63" s="20">
        <v>5</v>
      </c>
      <c r="AB63" s="20">
        <v>1</v>
      </c>
      <c r="AC63" s="20">
        <v>5</v>
      </c>
      <c r="AD63" s="20">
        <v>5</v>
      </c>
      <c r="AE63" s="20">
        <v>6</v>
      </c>
      <c r="AF63" s="20">
        <v>5</v>
      </c>
      <c r="AG63" s="20">
        <v>6</v>
      </c>
      <c r="AH63" s="20">
        <v>4</v>
      </c>
      <c r="AI63" s="20">
        <v>4</v>
      </c>
      <c r="AJ63" s="20">
        <v>5</v>
      </c>
      <c r="AK63" s="20">
        <v>7</v>
      </c>
      <c r="AL63" s="18"/>
    </row>
    <row r="64" spans="1:38">
      <c r="A64" s="18"/>
      <c r="B64" s="170">
        <v>63</v>
      </c>
      <c r="C64" s="173">
        <v>45840</v>
      </c>
      <c r="D64" s="18" t="s">
        <v>215</v>
      </c>
      <c r="E64" s="18" t="s">
        <v>216</v>
      </c>
      <c r="F64" s="18" t="s">
        <v>226</v>
      </c>
      <c r="G64" s="18" t="s">
        <v>226</v>
      </c>
      <c r="H64" s="18" t="s">
        <v>218</v>
      </c>
      <c r="I64" s="20" t="s">
        <v>227</v>
      </c>
      <c r="J64" s="20" t="s">
        <v>232</v>
      </c>
      <c r="K64" s="20" t="s">
        <v>224</v>
      </c>
      <c r="L64" s="20"/>
      <c r="M64" s="20" t="s">
        <v>221</v>
      </c>
      <c r="N64" s="20">
        <v>2</v>
      </c>
      <c r="O64" s="20" t="s">
        <v>247</v>
      </c>
      <c r="P64" s="20"/>
      <c r="Q64" s="20" t="s">
        <v>229</v>
      </c>
      <c r="R64" s="20"/>
      <c r="S64" s="20">
        <v>4</v>
      </c>
      <c r="T64" s="20">
        <v>1</v>
      </c>
      <c r="U64" s="20">
        <v>5</v>
      </c>
      <c r="V64" s="20">
        <v>2</v>
      </c>
      <c r="W64" s="20">
        <v>7</v>
      </c>
      <c r="X64" s="20">
        <v>7</v>
      </c>
      <c r="Y64" s="20">
        <v>3</v>
      </c>
      <c r="Z64" s="20"/>
      <c r="AA64" s="20"/>
      <c r="AB64" s="20">
        <v>5</v>
      </c>
      <c r="AC64" s="20"/>
      <c r="AD64" s="20"/>
      <c r="AE64" s="20">
        <v>5</v>
      </c>
      <c r="AF64" s="20">
        <v>3</v>
      </c>
      <c r="AG64" s="20">
        <v>4</v>
      </c>
      <c r="AH64" s="20">
        <v>4</v>
      </c>
      <c r="AI64" s="20">
        <v>4</v>
      </c>
      <c r="AJ64" s="20">
        <v>3</v>
      </c>
      <c r="AK64" s="20">
        <v>7</v>
      </c>
      <c r="AL64" s="18"/>
    </row>
    <row r="65" spans="1:38">
      <c r="A65" s="18"/>
      <c r="B65" s="170">
        <v>64</v>
      </c>
      <c r="C65" s="173">
        <v>45840</v>
      </c>
      <c r="D65" s="18" t="s">
        <v>215</v>
      </c>
      <c r="E65" s="18" t="s">
        <v>216</v>
      </c>
      <c r="F65" s="18" t="s">
        <v>235</v>
      </c>
      <c r="G65" s="18" t="s">
        <v>235</v>
      </c>
      <c r="H65" s="18" t="s">
        <v>218</v>
      </c>
      <c r="I65" s="20" t="s">
        <v>219</v>
      </c>
      <c r="J65" s="20" t="s">
        <v>232</v>
      </c>
      <c r="K65" s="20" t="s">
        <v>224</v>
      </c>
      <c r="L65" s="20"/>
      <c r="M65" s="20" t="s">
        <v>221</v>
      </c>
      <c r="N65" s="20">
        <v>1</v>
      </c>
      <c r="O65" s="20"/>
      <c r="P65" s="20"/>
      <c r="Q65" s="20" t="s">
        <v>222</v>
      </c>
      <c r="R65" s="20"/>
      <c r="S65" s="20">
        <v>3</v>
      </c>
      <c r="T65" s="20">
        <v>1</v>
      </c>
      <c r="U65" s="20">
        <v>4</v>
      </c>
      <c r="V65" s="20">
        <v>3</v>
      </c>
      <c r="W65" s="20">
        <v>7</v>
      </c>
      <c r="X65" s="20">
        <v>7</v>
      </c>
      <c r="Y65" s="20">
        <v>4</v>
      </c>
      <c r="Z65" s="20">
        <v>1</v>
      </c>
      <c r="AA65" s="20">
        <v>3</v>
      </c>
      <c r="AB65" s="20">
        <v>2</v>
      </c>
      <c r="AC65" s="20">
        <v>4</v>
      </c>
      <c r="AD65" s="20">
        <v>1</v>
      </c>
      <c r="AE65" s="20">
        <v>1</v>
      </c>
      <c r="AF65" s="20">
        <v>2</v>
      </c>
      <c r="AG65" s="20">
        <v>2</v>
      </c>
      <c r="AH65" s="20">
        <v>4</v>
      </c>
      <c r="AI65" s="20">
        <v>3</v>
      </c>
      <c r="AJ65" s="20">
        <v>3</v>
      </c>
      <c r="AK65" s="20">
        <v>1</v>
      </c>
      <c r="AL65" s="18" t="s">
        <v>260</v>
      </c>
    </row>
    <row r="66" spans="1:38">
      <c r="A66" s="18"/>
      <c r="B66" s="170">
        <v>65</v>
      </c>
      <c r="C66" s="173">
        <v>45840</v>
      </c>
      <c r="D66" s="18" t="s">
        <v>215</v>
      </c>
      <c r="E66" s="18" t="s">
        <v>216</v>
      </c>
      <c r="F66" s="18" t="s">
        <v>217</v>
      </c>
      <c r="G66" s="18" t="s">
        <v>217</v>
      </c>
      <c r="H66" s="18" t="s">
        <v>218</v>
      </c>
      <c r="I66" s="20" t="s">
        <v>234</v>
      </c>
      <c r="J66" s="20" t="s">
        <v>232</v>
      </c>
      <c r="K66" s="20" t="s">
        <v>224</v>
      </c>
      <c r="L66" s="20"/>
      <c r="M66" s="20" t="s">
        <v>221</v>
      </c>
      <c r="N66" s="20">
        <v>1</v>
      </c>
      <c r="O66" s="20"/>
      <c r="P66" s="20"/>
      <c r="Q66" s="20" t="s">
        <v>222</v>
      </c>
      <c r="R66" s="20"/>
      <c r="S66" s="20">
        <v>3</v>
      </c>
      <c r="T66" s="20">
        <v>7</v>
      </c>
      <c r="U66" s="20">
        <v>4</v>
      </c>
      <c r="V66" s="20">
        <v>4</v>
      </c>
      <c r="W66" s="20">
        <v>7</v>
      </c>
      <c r="X66" s="20">
        <v>7</v>
      </c>
      <c r="Y66" s="20">
        <v>3</v>
      </c>
      <c r="Z66" s="20">
        <v>3</v>
      </c>
      <c r="AA66" s="20">
        <v>4</v>
      </c>
      <c r="AB66" s="20">
        <v>3</v>
      </c>
      <c r="AC66" s="20">
        <v>4</v>
      </c>
      <c r="AD66" s="20">
        <v>5</v>
      </c>
      <c r="AE66" s="20">
        <v>4</v>
      </c>
      <c r="AF66" s="20">
        <v>4</v>
      </c>
      <c r="AG66" s="20">
        <v>3</v>
      </c>
      <c r="AH66" s="20">
        <v>4</v>
      </c>
      <c r="AI66" s="20">
        <v>4</v>
      </c>
      <c r="AJ66" s="20">
        <v>4</v>
      </c>
      <c r="AK66" s="20">
        <v>7</v>
      </c>
      <c r="AL66" s="18"/>
    </row>
    <row r="67" spans="1:38">
      <c r="A67" s="18"/>
      <c r="B67" s="170">
        <v>66</v>
      </c>
      <c r="C67" s="173">
        <v>45840</v>
      </c>
      <c r="D67" s="18" t="s">
        <v>215</v>
      </c>
      <c r="E67" s="18" t="s">
        <v>216</v>
      </c>
      <c r="F67" s="18" t="s">
        <v>230</v>
      </c>
      <c r="G67" s="18" t="s">
        <v>231</v>
      </c>
      <c r="H67" s="18" t="s">
        <v>218</v>
      </c>
      <c r="I67" s="20" t="s">
        <v>223</v>
      </c>
      <c r="J67" s="20" t="s">
        <v>220</v>
      </c>
      <c r="K67" s="20" t="s">
        <v>224</v>
      </c>
      <c r="L67" s="20"/>
      <c r="M67" s="20" t="s">
        <v>221</v>
      </c>
      <c r="N67" s="20">
        <v>1</v>
      </c>
      <c r="O67" s="20"/>
      <c r="P67" s="20"/>
      <c r="Q67" s="20" t="s">
        <v>233</v>
      </c>
      <c r="R67" s="20"/>
      <c r="S67" s="20">
        <v>5</v>
      </c>
      <c r="T67" s="20">
        <v>7</v>
      </c>
      <c r="U67" s="20">
        <v>7</v>
      </c>
      <c r="V67" s="20">
        <v>5</v>
      </c>
      <c r="W67" s="20">
        <v>7</v>
      </c>
      <c r="X67" s="20">
        <v>7</v>
      </c>
      <c r="Y67" s="20">
        <v>4</v>
      </c>
      <c r="Z67" s="20">
        <v>3</v>
      </c>
      <c r="AA67" s="20">
        <v>7</v>
      </c>
      <c r="AB67" s="20">
        <v>6</v>
      </c>
      <c r="AC67" s="20">
        <v>7</v>
      </c>
      <c r="AD67" s="20">
        <v>7</v>
      </c>
      <c r="AE67" s="20">
        <v>7</v>
      </c>
      <c r="AF67" s="20">
        <v>2</v>
      </c>
      <c r="AG67" s="20">
        <v>4</v>
      </c>
      <c r="AH67" s="20">
        <v>1</v>
      </c>
      <c r="AI67" s="20">
        <v>1</v>
      </c>
      <c r="AJ67" s="20">
        <v>7</v>
      </c>
      <c r="AK67" s="20">
        <v>1</v>
      </c>
      <c r="AL67" s="18" t="s">
        <v>261</v>
      </c>
    </row>
    <row r="68" spans="1:38">
      <c r="A68" s="18"/>
      <c r="B68" s="170">
        <v>67</v>
      </c>
      <c r="C68" s="173">
        <v>45840</v>
      </c>
      <c r="D68" s="18" t="s">
        <v>215</v>
      </c>
      <c r="E68" s="18" t="s">
        <v>216</v>
      </c>
      <c r="F68" s="18" t="s">
        <v>226</v>
      </c>
      <c r="G68" s="18" t="s">
        <v>226</v>
      </c>
      <c r="H68" s="18" t="s">
        <v>218</v>
      </c>
      <c r="I68" s="20" t="s">
        <v>223</v>
      </c>
      <c r="J68" s="20" t="s">
        <v>220</v>
      </c>
      <c r="K68" s="20" t="s">
        <v>224</v>
      </c>
      <c r="L68" s="20"/>
      <c r="M68" s="20" t="s">
        <v>221</v>
      </c>
      <c r="N68" s="20">
        <v>1</v>
      </c>
      <c r="O68" s="20"/>
      <c r="P68" s="20"/>
      <c r="Q68" s="20" t="s">
        <v>222</v>
      </c>
      <c r="R68" s="20"/>
      <c r="S68" s="20">
        <v>6</v>
      </c>
      <c r="T68" s="20">
        <v>1</v>
      </c>
      <c r="U68" s="20">
        <v>7</v>
      </c>
      <c r="V68" s="20">
        <v>7</v>
      </c>
      <c r="W68" s="20">
        <v>1</v>
      </c>
      <c r="X68" s="20">
        <v>7</v>
      </c>
      <c r="Y68" s="20">
        <v>6</v>
      </c>
      <c r="Z68" s="20">
        <v>5</v>
      </c>
      <c r="AA68" s="20">
        <v>5</v>
      </c>
      <c r="AB68" s="20">
        <v>7</v>
      </c>
      <c r="AC68" s="20">
        <v>5</v>
      </c>
      <c r="AD68" s="20">
        <v>5</v>
      </c>
      <c r="AE68" s="20">
        <v>5</v>
      </c>
      <c r="AF68" s="20">
        <v>5</v>
      </c>
      <c r="AG68" s="20">
        <v>5</v>
      </c>
      <c r="AH68" s="20">
        <v>7</v>
      </c>
      <c r="AI68" s="20">
        <v>6</v>
      </c>
      <c r="AJ68" s="20">
        <v>6</v>
      </c>
      <c r="AK68" s="20">
        <v>1</v>
      </c>
      <c r="AL68" s="18" t="s">
        <v>262</v>
      </c>
    </row>
    <row r="69" spans="1:38">
      <c r="A69" s="18"/>
      <c r="B69" s="170">
        <v>68</v>
      </c>
      <c r="C69" s="173">
        <v>45841</v>
      </c>
      <c r="D69" s="18" t="s">
        <v>215</v>
      </c>
      <c r="E69" s="18" t="s">
        <v>216</v>
      </c>
      <c r="F69" s="18" t="s">
        <v>226</v>
      </c>
      <c r="G69" s="18" t="s">
        <v>226</v>
      </c>
      <c r="H69" s="18" t="s">
        <v>218</v>
      </c>
      <c r="I69" s="20" t="s">
        <v>227</v>
      </c>
      <c r="J69" s="20" t="s">
        <v>220</v>
      </c>
      <c r="K69" s="20" t="s">
        <v>224</v>
      </c>
      <c r="L69" s="20"/>
      <c r="M69" s="20" t="s">
        <v>221</v>
      </c>
      <c r="N69" s="20">
        <v>2</v>
      </c>
      <c r="O69" s="20" t="s">
        <v>267</v>
      </c>
      <c r="P69" s="20"/>
      <c r="Q69" s="20" t="s">
        <v>229</v>
      </c>
      <c r="R69" s="20"/>
      <c r="S69" s="20">
        <v>5</v>
      </c>
      <c r="T69" s="20">
        <v>1</v>
      </c>
      <c r="U69" s="20">
        <v>5</v>
      </c>
      <c r="V69" s="20">
        <v>7</v>
      </c>
      <c r="W69" s="20">
        <v>1</v>
      </c>
      <c r="X69" s="20">
        <v>1</v>
      </c>
      <c r="Y69" s="20">
        <v>5</v>
      </c>
      <c r="Z69" s="20">
        <v>4</v>
      </c>
      <c r="AA69" s="20">
        <v>5</v>
      </c>
      <c r="AB69" s="20">
        <v>3</v>
      </c>
      <c r="AC69" s="20">
        <v>4</v>
      </c>
      <c r="AD69" s="20">
        <v>4</v>
      </c>
      <c r="AE69" s="20">
        <v>5</v>
      </c>
      <c r="AF69" s="20">
        <v>5</v>
      </c>
      <c r="AG69" s="20">
        <v>5</v>
      </c>
      <c r="AH69" s="20">
        <v>5</v>
      </c>
      <c r="AI69" s="20">
        <v>5</v>
      </c>
      <c r="AJ69" s="20">
        <v>5</v>
      </c>
      <c r="AK69" s="20">
        <v>1</v>
      </c>
      <c r="AL69" s="18" t="s">
        <v>263</v>
      </c>
    </row>
    <row r="70" spans="1:38">
      <c r="A70" s="18"/>
      <c r="B70" s="170">
        <v>69</v>
      </c>
      <c r="C70" s="173">
        <v>45841</v>
      </c>
      <c r="D70" s="18" t="s">
        <v>215</v>
      </c>
      <c r="E70" s="18" t="s">
        <v>216</v>
      </c>
      <c r="F70" s="18" t="s">
        <v>235</v>
      </c>
      <c r="G70" s="18" t="s">
        <v>235</v>
      </c>
      <c r="H70" s="18" t="s">
        <v>218</v>
      </c>
      <c r="I70" s="20" t="s">
        <v>219</v>
      </c>
      <c r="J70" s="20" t="s">
        <v>232</v>
      </c>
      <c r="K70" s="20" t="s">
        <v>224</v>
      </c>
      <c r="L70" s="20"/>
      <c r="M70" s="20" t="s">
        <v>221</v>
      </c>
      <c r="N70" s="20">
        <v>1</v>
      </c>
      <c r="O70" s="20"/>
      <c r="P70" s="20"/>
      <c r="Q70" s="20" t="s">
        <v>233</v>
      </c>
      <c r="R70" s="20"/>
      <c r="S70" s="20">
        <v>1</v>
      </c>
      <c r="T70" s="20">
        <v>1</v>
      </c>
      <c r="U70" s="20">
        <v>2</v>
      </c>
      <c r="V70" s="20">
        <v>2</v>
      </c>
      <c r="W70" s="20">
        <v>1</v>
      </c>
      <c r="X70" s="20">
        <v>1</v>
      </c>
      <c r="Y70" s="20">
        <v>2</v>
      </c>
      <c r="Z70" s="20">
        <v>4</v>
      </c>
      <c r="AA70" s="20">
        <v>3</v>
      </c>
      <c r="AB70" s="20">
        <v>3</v>
      </c>
      <c r="AC70" s="20">
        <v>5</v>
      </c>
      <c r="AD70" s="20">
        <v>5</v>
      </c>
      <c r="AE70" s="20">
        <v>5</v>
      </c>
      <c r="AF70" s="20">
        <v>4</v>
      </c>
      <c r="AG70" s="20">
        <v>5</v>
      </c>
      <c r="AH70" s="20">
        <v>6</v>
      </c>
      <c r="AI70" s="20">
        <v>3</v>
      </c>
      <c r="AJ70" s="20">
        <v>3</v>
      </c>
      <c r="AK70" s="20">
        <v>7</v>
      </c>
      <c r="AL70" s="18"/>
    </row>
    <row r="71" spans="1:38">
      <c r="A71" s="18"/>
      <c r="B71" s="170">
        <v>70</v>
      </c>
      <c r="C71" s="173">
        <v>45841</v>
      </c>
      <c r="D71" s="18" t="s">
        <v>215</v>
      </c>
      <c r="E71" s="18" t="s">
        <v>216</v>
      </c>
      <c r="F71" s="18" t="s">
        <v>235</v>
      </c>
      <c r="G71" s="18" t="s">
        <v>235</v>
      </c>
      <c r="H71" s="18" t="s">
        <v>218</v>
      </c>
      <c r="I71" s="20" t="s">
        <v>227</v>
      </c>
      <c r="J71" s="20" t="s">
        <v>220</v>
      </c>
      <c r="K71" s="20" t="s">
        <v>224</v>
      </c>
      <c r="L71" s="20"/>
      <c r="M71" s="20" t="s">
        <v>221</v>
      </c>
      <c r="N71" s="20">
        <v>2</v>
      </c>
      <c r="O71" s="20" t="s">
        <v>265</v>
      </c>
      <c r="P71" s="20"/>
      <c r="Q71" s="20" t="s">
        <v>229</v>
      </c>
      <c r="R71" s="20"/>
      <c r="S71" s="20">
        <v>5</v>
      </c>
      <c r="T71" s="20">
        <v>1</v>
      </c>
      <c r="U71" s="20">
        <v>5</v>
      </c>
      <c r="V71" s="20">
        <v>4</v>
      </c>
      <c r="W71" s="20">
        <v>7</v>
      </c>
      <c r="X71" s="20">
        <v>7</v>
      </c>
      <c r="Y71" s="20">
        <v>6</v>
      </c>
      <c r="Z71" s="20"/>
      <c r="AA71" s="20"/>
      <c r="AB71" s="20">
        <v>6</v>
      </c>
      <c r="AC71" s="20">
        <v>5</v>
      </c>
      <c r="AD71" s="20">
        <v>5</v>
      </c>
      <c r="AE71" s="20">
        <v>6</v>
      </c>
      <c r="AF71" s="20">
        <v>5</v>
      </c>
      <c r="AG71" s="20">
        <v>6</v>
      </c>
      <c r="AH71" s="20">
        <v>6</v>
      </c>
      <c r="AI71" s="20">
        <v>5</v>
      </c>
      <c r="AJ71" s="20">
        <v>5</v>
      </c>
      <c r="AK71" s="20">
        <v>1</v>
      </c>
      <c r="AL71" s="18" t="s">
        <v>264</v>
      </c>
    </row>
    <row r="72" spans="1:38">
      <c r="A72" s="18"/>
      <c r="B72" s="170">
        <v>71</v>
      </c>
      <c r="C72" s="173">
        <v>45841</v>
      </c>
      <c r="D72" s="18" t="s">
        <v>215</v>
      </c>
      <c r="E72" s="18" t="s">
        <v>216</v>
      </c>
      <c r="F72" s="18" t="s">
        <v>230</v>
      </c>
      <c r="G72" s="18" t="s">
        <v>231</v>
      </c>
      <c r="H72" s="18" t="s">
        <v>218</v>
      </c>
      <c r="I72" s="20" t="s">
        <v>219</v>
      </c>
      <c r="J72" s="20" t="s">
        <v>232</v>
      </c>
      <c r="K72" s="20" t="s">
        <v>224</v>
      </c>
      <c r="L72" s="20"/>
      <c r="M72" s="20" t="s">
        <v>221</v>
      </c>
      <c r="N72" s="20">
        <v>1</v>
      </c>
      <c r="O72" s="20"/>
      <c r="P72" s="20"/>
      <c r="Q72" s="20" t="s">
        <v>233</v>
      </c>
      <c r="R72" s="20"/>
      <c r="S72" s="20">
        <v>4</v>
      </c>
      <c r="T72" s="20">
        <v>7</v>
      </c>
      <c r="U72" s="20">
        <v>4</v>
      </c>
      <c r="V72" s="20">
        <v>4</v>
      </c>
      <c r="W72" s="20">
        <v>7</v>
      </c>
      <c r="X72" s="20">
        <v>7</v>
      </c>
      <c r="Y72" s="20">
        <v>4</v>
      </c>
      <c r="Z72" s="20"/>
      <c r="AA72" s="20"/>
      <c r="AB72" s="20">
        <v>6</v>
      </c>
      <c r="AC72" s="20">
        <v>6</v>
      </c>
      <c r="AD72" s="20">
        <v>6</v>
      </c>
      <c r="AE72" s="20">
        <v>6</v>
      </c>
      <c r="AF72" s="20">
        <v>5</v>
      </c>
      <c r="AG72" s="20">
        <v>5</v>
      </c>
      <c r="AH72" s="20">
        <v>5</v>
      </c>
      <c r="AI72" s="20">
        <v>5</v>
      </c>
      <c r="AJ72" s="20">
        <v>6</v>
      </c>
      <c r="AK72" s="20">
        <v>7</v>
      </c>
      <c r="AL72" s="18"/>
    </row>
    <row r="73" spans="1:38">
      <c r="A73" s="18"/>
      <c r="B73" s="170">
        <v>72</v>
      </c>
      <c r="C73" s="173">
        <v>45841</v>
      </c>
      <c r="D73" s="18" t="s">
        <v>215</v>
      </c>
      <c r="E73" s="18" t="s">
        <v>216</v>
      </c>
      <c r="F73" s="18" t="s">
        <v>226</v>
      </c>
      <c r="G73" s="18" t="s">
        <v>226</v>
      </c>
      <c r="H73" s="18" t="s">
        <v>218</v>
      </c>
      <c r="I73" s="20" t="s">
        <v>219</v>
      </c>
      <c r="J73" s="20" t="s">
        <v>232</v>
      </c>
      <c r="K73" s="20" t="s">
        <v>224</v>
      </c>
      <c r="L73" s="20"/>
      <c r="M73" s="20" t="s">
        <v>221</v>
      </c>
      <c r="N73" s="20">
        <v>2</v>
      </c>
      <c r="O73" s="20" t="s">
        <v>266</v>
      </c>
      <c r="P73" s="20"/>
      <c r="Q73" s="20" t="s">
        <v>233</v>
      </c>
      <c r="R73" s="20"/>
      <c r="S73" s="20">
        <v>3</v>
      </c>
      <c r="T73" s="20">
        <v>7</v>
      </c>
      <c r="U73" s="20">
        <v>3</v>
      </c>
      <c r="V73" s="20">
        <v>3</v>
      </c>
      <c r="W73" s="20">
        <v>1</v>
      </c>
      <c r="X73" s="20">
        <v>1</v>
      </c>
      <c r="Y73" s="20">
        <v>4</v>
      </c>
      <c r="Z73" s="20">
        <v>5</v>
      </c>
      <c r="AA73" s="20">
        <v>5</v>
      </c>
      <c r="AB73" s="20">
        <v>5</v>
      </c>
      <c r="AC73" s="20">
        <v>5</v>
      </c>
      <c r="AD73" s="20">
        <v>5</v>
      </c>
      <c r="AE73" s="20">
        <v>5</v>
      </c>
      <c r="AF73" s="20">
        <v>5</v>
      </c>
      <c r="AG73" s="20">
        <v>5</v>
      </c>
      <c r="AH73" s="20">
        <v>5</v>
      </c>
      <c r="AI73" s="20">
        <v>5</v>
      </c>
      <c r="AJ73" s="20">
        <v>6</v>
      </c>
      <c r="AK73" s="20">
        <v>7</v>
      </c>
      <c r="AL73" s="18"/>
    </row>
    <row r="74" spans="1:38">
      <c r="A74" s="18"/>
      <c r="B74" s="170">
        <v>73</v>
      </c>
      <c r="C74" s="173">
        <v>45841</v>
      </c>
      <c r="D74" s="18" t="s">
        <v>215</v>
      </c>
      <c r="E74" s="18" t="s">
        <v>216</v>
      </c>
      <c r="F74" s="18" t="s">
        <v>217</v>
      </c>
      <c r="G74" s="18" t="s">
        <v>217</v>
      </c>
      <c r="H74" s="18" t="s">
        <v>218</v>
      </c>
      <c r="I74" s="20" t="s">
        <v>223</v>
      </c>
      <c r="J74" s="20" t="s">
        <v>220</v>
      </c>
      <c r="K74" s="20" t="s">
        <v>224</v>
      </c>
      <c r="L74" s="20"/>
      <c r="M74" s="20" t="s">
        <v>221</v>
      </c>
      <c r="N74" s="20">
        <v>1</v>
      </c>
      <c r="O74" s="20"/>
      <c r="P74" s="20"/>
      <c r="Q74" s="20" t="s">
        <v>233</v>
      </c>
      <c r="R74" s="20"/>
      <c r="S74" s="20">
        <v>4</v>
      </c>
      <c r="T74" s="20">
        <v>7</v>
      </c>
      <c r="U74" s="20">
        <v>5</v>
      </c>
      <c r="V74" s="20">
        <v>5</v>
      </c>
      <c r="W74" s="20">
        <v>7</v>
      </c>
      <c r="X74" s="20">
        <v>1</v>
      </c>
      <c r="Y74" s="20">
        <v>4</v>
      </c>
      <c r="Z74" s="20">
        <v>6</v>
      </c>
      <c r="AA74" s="20">
        <v>6</v>
      </c>
      <c r="AB74" s="20">
        <v>6</v>
      </c>
      <c r="AC74" s="20">
        <v>6</v>
      </c>
      <c r="AD74" s="20">
        <v>6</v>
      </c>
      <c r="AE74" s="20">
        <v>6</v>
      </c>
      <c r="AF74" s="20">
        <v>5</v>
      </c>
      <c r="AG74" s="20">
        <v>5</v>
      </c>
      <c r="AH74" s="20">
        <v>5</v>
      </c>
      <c r="AI74" s="20">
        <v>5</v>
      </c>
      <c r="AJ74" s="20">
        <v>6</v>
      </c>
      <c r="AK74" s="20">
        <v>7</v>
      </c>
      <c r="AL74" s="18"/>
    </row>
    <row r="75" spans="1:38">
      <c r="A75" s="18"/>
      <c r="B75" s="170">
        <v>74</v>
      </c>
      <c r="C75" s="173">
        <v>45841</v>
      </c>
      <c r="D75" s="18" t="s">
        <v>215</v>
      </c>
      <c r="E75" s="18" t="s">
        <v>216</v>
      </c>
      <c r="F75" s="18" t="s">
        <v>226</v>
      </c>
      <c r="G75" s="18" t="s">
        <v>226</v>
      </c>
      <c r="H75" s="18" t="s">
        <v>218</v>
      </c>
      <c r="I75" s="20" t="s">
        <v>234</v>
      </c>
      <c r="J75" s="20" t="s">
        <v>232</v>
      </c>
      <c r="K75" s="20" t="s">
        <v>224</v>
      </c>
      <c r="L75" s="20"/>
      <c r="M75" s="20" t="s">
        <v>221</v>
      </c>
      <c r="N75" s="20">
        <v>1</v>
      </c>
      <c r="O75" s="20"/>
      <c r="P75" s="20"/>
      <c r="Q75" s="20" t="s">
        <v>233</v>
      </c>
      <c r="R75" s="20"/>
      <c r="S75" s="20">
        <v>2</v>
      </c>
      <c r="T75" s="20">
        <v>1</v>
      </c>
      <c r="U75" s="20">
        <v>2</v>
      </c>
      <c r="V75" s="20">
        <v>2</v>
      </c>
      <c r="W75" s="20">
        <v>7</v>
      </c>
      <c r="X75" s="20">
        <v>1</v>
      </c>
      <c r="Y75" s="20">
        <v>2</v>
      </c>
      <c r="Z75" s="20">
        <v>3</v>
      </c>
      <c r="AA75" s="20">
        <v>3</v>
      </c>
      <c r="AB75" s="20">
        <v>2</v>
      </c>
      <c r="AC75" s="20">
        <v>5</v>
      </c>
      <c r="AD75" s="20">
        <v>4</v>
      </c>
      <c r="AE75" s="20">
        <v>4</v>
      </c>
      <c r="AF75" s="20">
        <v>4</v>
      </c>
      <c r="AG75" s="20">
        <v>1</v>
      </c>
      <c r="AH75" s="20">
        <v>4</v>
      </c>
      <c r="AI75" s="20">
        <v>4</v>
      </c>
      <c r="AJ75" s="20">
        <v>4</v>
      </c>
      <c r="AK75" s="20">
        <v>1</v>
      </c>
      <c r="AL75" s="18" t="s">
        <v>268</v>
      </c>
    </row>
    <row r="76" spans="1:38">
      <c r="A76" s="18"/>
      <c r="B76" s="170">
        <v>75</v>
      </c>
      <c r="C76" s="173">
        <v>45842</v>
      </c>
      <c r="D76" s="18" t="s">
        <v>215</v>
      </c>
      <c r="E76" s="18" t="s">
        <v>216</v>
      </c>
      <c r="F76" s="18" t="s">
        <v>217</v>
      </c>
      <c r="G76" s="18" t="s">
        <v>217</v>
      </c>
      <c r="H76" s="18" t="s">
        <v>218</v>
      </c>
      <c r="I76" s="20" t="s">
        <v>223</v>
      </c>
      <c r="J76" s="20" t="s">
        <v>220</v>
      </c>
      <c r="K76" s="20" t="s">
        <v>224</v>
      </c>
      <c r="L76" s="20"/>
      <c r="M76" s="20" t="s">
        <v>221</v>
      </c>
      <c r="N76" s="20">
        <v>1</v>
      </c>
      <c r="O76" s="20"/>
      <c r="P76" s="20"/>
      <c r="Q76" s="20" t="s">
        <v>233</v>
      </c>
      <c r="R76" s="20"/>
      <c r="S76" s="20">
        <v>4</v>
      </c>
      <c r="T76" s="20">
        <v>1</v>
      </c>
      <c r="U76" s="20">
        <v>3</v>
      </c>
      <c r="V76" s="20">
        <v>3</v>
      </c>
      <c r="W76" s="20">
        <v>1</v>
      </c>
      <c r="X76" s="20">
        <v>1</v>
      </c>
      <c r="Y76" s="20">
        <v>3</v>
      </c>
      <c r="Z76" s="20">
        <v>4</v>
      </c>
      <c r="AA76" s="20">
        <v>4</v>
      </c>
      <c r="AB76" s="20">
        <v>4</v>
      </c>
      <c r="AC76" s="20">
        <v>6</v>
      </c>
      <c r="AD76" s="20">
        <v>5</v>
      </c>
      <c r="AE76" s="20">
        <v>5</v>
      </c>
      <c r="AF76" s="20">
        <v>5</v>
      </c>
      <c r="AG76" s="20">
        <v>5</v>
      </c>
      <c r="AH76" s="20">
        <v>5</v>
      </c>
      <c r="AI76" s="20">
        <v>5</v>
      </c>
      <c r="AJ76" s="20">
        <v>5</v>
      </c>
      <c r="AK76" s="20">
        <v>7</v>
      </c>
      <c r="AL76" s="18"/>
    </row>
    <row r="77" spans="1:38">
      <c r="A77" s="18"/>
      <c r="B77" s="170">
        <v>76</v>
      </c>
      <c r="C77" s="173">
        <v>45842</v>
      </c>
      <c r="D77" s="18" t="s">
        <v>215</v>
      </c>
      <c r="E77" s="18" t="s">
        <v>216</v>
      </c>
      <c r="F77" s="18" t="s">
        <v>217</v>
      </c>
      <c r="G77" s="18" t="s">
        <v>217</v>
      </c>
      <c r="H77" s="18" t="s">
        <v>218</v>
      </c>
      <c r="I77" s="20" t="s">
        <v>219</v>
      </c>
      <c r="J77" s="20" t="s">
        <v>220</v>
      </c>
      <c r="K77" s="20" t="s">
        <v>224</v>
      </c>
      <c r="L77" s="20"/>
      <c r="M77" s="20" t="s">
        <v>221</v>
      </c>
      <c r="N77" s="20">
        <v>1</v>
      </c>
      <c r="O77" s="20"/>
      <c r="P77" s="20"/>
      <c r="Q77" s="20" t="s">
        <v>233</v>
      </c>
      <c r="R77" s="20"/>
      <c r="S77" s="20">
        <v>4</v>
      </c>
      <c r="T77" s="20">
        <v>7</v>
      </c>
      <c r="U77" s="20">
        <v>3</v>
      </c>
      <c r="V77" s="20">
        <v>3</v>
      </c>
      <c r="W77" s="20">
        <v>7</v>
      </c>
      <c r="X77" s="20">
        <v>1</v>
      </c>
      <c r="Y77" s="20">
        <v>4</v>
      </c>
      <c r="Z77" s="20">
        <v>4</v>
      </c>
      <c r="AA77" s="20">
        <v>4</v>
      </c>
      <c r="AB77" s="20">
        <v>4</v>
      </c>
      <c r="AC77" s="20">
        <v>6</v>
      </c>
      <c r="AD77" s="20">
        <v>5</v>
      </c>
      <c r="AE77" s="20">
        <v>6</v>
      </c>
      <c r="AF77" s="20">
        <v>5</v>
      </c>
      <c r="AG77" s="20">
        <v>3</v>
      </c>
      <c r="AH77" s="20">
        <v>4</v>
      </c>
      <c r="AI77" s="20">
        <v>4</v>
      </c>
      <c r="AJ77" s="20">
        <v>4</v>
      </c>
      <c r="AK77" s="20">
        <v>7</v>
      </c>
      <c r="AL77" s="18"/>
    </row>
    <row r="78" spans="1:38">
      <c r="A78" s="18"/>
      <c r="B78" s="170">
        <v>77</v>
      </c>
      <c r="C78" s="173">
        <v>45842</v>
      </c>
      <c r="D78" s="18" t="s">
        <v>215</v>
      </c>
      <c r="E78" s="18" t="s">
        <v>216</v>
      </c>
      <c r="F78" s="18" t="s">
        <v>217</v>
      </c>
      <c r="G78" s="18" t="s">
        <v>217</v>
      </c>
      <c r="H78" s="18" t="s">
        <v>218</v>
      </c>
      <c r="I78" s="20" t="s">
        <v>219</v>
      </c>
      <c r="J78" s="20" t="s">
        <v>232</v>
      </c>
      <c r="K78" s="20" t="s">
        <v>224</v>
      </c>
      <c r="L78" s="20"/>
      <c r="M78" s="20" t="s">
        <v>221</v>
      </c>
      <c r="N78" s="20">
        <v>1</v>
      </c>
      <c r="O78" s="20"/>
      <c r="P78" s="20"/>
      <c r="Q78" s="20" t="s">
        <v>233</v>
      </c>
      <c r="R78" s="20"/>
      <c r="S78" s="20">
        <v>5</v>
      </c>
      <c r="T78" s="20">
        <v>7</v>
      </c>
      <c r="U78" s="20">
        <v>5</v>
      </c>
      <c r="V78" s="20">
        <v>5</v>
      </c>
      <c r="W78" s="20">
        <v>7</v>
      </c>
      <c r="X78" s="20">
        <v>7</v>
      </c>
      <c r="Y78" s="20">
        <v>5</v>
      </c>
      <c r="Z78" s="20"/>
      <c r="AA78" s="20"/>
      <c r="AB78" s="20">
        <v>4</v>
      </c>
      <c r="AC78" s="20"/>
      <c r="AD78" s="20"/>
      <c r="AE78" s="20">
        <v>6</v>
      </c>
      <c r="AF78" s="20">
        <v>6</v>
      </c>
      <c r="AG78" s="20">
        <v>6</v>
      </c>
      <c r="AH78" s="20"/>
      <c r="AI78" s="20"/>
      <c r="AJ78" s="20">
        <v>6</v>
      </c>
      <c r="AK78" s="20">
        <v>7</v>
      </c>
      <c r="AL78" s="18"/>
    </row>
    <row r="79" spans="1:38">
      <c r="A79" s="18"/>
      <c r="B79" s="170">
        <v>78</v>
      </c>
      <c r="C79" s="173">
        <v>45842</v>
      </c>
      <c r="D79" s="18" t="s">
        <v>215</v>
      </c>
      <c r="E79" s="18" t="s">
        <v>216</v>
      </c>
      <c r="F79" s="18" t="s">
        <v>230</v>
      </c>
      <c r="G79" s="18" t="s">
        <v>231</v>
      </c>
      <c r="H79" s="18" t="s">
        <v>218</v>
      </c>
      <c r="I79" s="20" t="s">
        <v>219</v>
      </c>
      <c r="J79" s="20" t="s">
        <v>232</v>
      </c>
      <c r="K79" s="20" t="s">
        <v>224</v>
      </c>
      <c r="L79" s="20"/>
      <c r="M79" s="20" t="s">
        <v>221</v>
      </c>
      <c r="N79" s="20">
        <v>1</v>
      </c>
      <c r="O79" s="20"/>
      <c r="P79" s="20"/>
      <c r="Q79" s="20" t="s">
        <v>233</v>
      </c>
      <c r="R79" s="20"/>
      <c r="S79" s="20">
        <v>3</v>
      </c>
      <c r="T79" s="20">
        <v>7</v>
      </c>
      <c r="U79" s="20">
        <v>3</v>
      </c>
      <c r="V79" s="20">
        <v>2</v>
      </c>
      <c r="W79" s="20">
        <v>7</v>
      </c>
      <c r="X79" s="20">
        <v>1</v>
      </c>
      <c r="Y79" s="20">
        <v>1</v>
      </c>
      <c r="Z79" s="20">
        <v>3</v>
      </c>
      <c r="AA79" s="20">
        <v>3</v>
      </c>
      <c r="AB79" s="20">
        <v>4</v>
      </c>
      <c r="AC79" s="20">
        <v>5</v>
      </c>
      <c r="AD79" s="20">
        <v>3</v>
      </c>
      <c r="AE79" s="20">
        <v>4</v>
      </c>
      <c r="AF79" s="20">
        <v>4</v>
      </c>
      <c r="AG79" s="20">
        <v>4</v>
      </c>
      <c r="AH79" s="20">
        <v>4</v>
      </c>
      <c r="AI79" s="20">
        <v>4</v>
      </c>
      <c r="AJ79" s="20">
        <v>4</v>
      </c>
      <c r="AK79" s="20">
        <v>7</v>
      </c>
      <c r="AL79" s="18"/>
    </row>
    <row r="80" spans="1:38">
      <c r="A80" s="18"/>
      <c r="B80" s="170">
        <v>79</v>
      </c>
      <c r="C80" s="173">
        <v>45842</v>
      </c>
      <c r="D80" s="18" t="s">
        <v>215</v>
      </c>
      <c r="E80" s="18" t="s">
        <v>216</v>
      </c>
      <c r="F80" s="18" t="s">
        <v>226</v>
      </c>
      <c r="G80" s="18" t="s">
        <v>226</v>
      </c>
      <c r="H80" s="18" t="s">
        <v>218</v>
      </c>
      <c r="I80" s="20" t="s">
        <v>223</v>
      </c>
      <c r="J80" s="20" t="s">
        <v>232</v>
      </c>
      <c r="K80" s="20" t="s">
        <v>224</v>
      </c>
      <c r="L80" s="20"/>
      <c r="M80" s="20" t="s">
        <v>221</v>
      </c>
      <c r="N80" s="20">
        <v>1</v>
      </c>
      <c r="O80" s="20"/>
      <c r="P80" s="20"/>
      <c r="Q80" s="20" t="s">
        <v>233</v>
      </c>
      <c r="R80" s="20"/>
      <c r="S80" s="20">
        <v>7</v>
      </c>
      <c r="T80" s="20">
        <v>7</v>
      </c>
      <c r="U80" s="20">
        <v>5</v>
      </c>
      <c r="V80" s="20">
        <v>5</v>
      </c>
      <c r="W80" s="20">
        <v>7</v>
      </c>
      <c r="X80" s="20">
        <v>7</v>
      </c>
      <c r="Y80" s="20">
        <v>6</v>
      </c>
      <c r="Z80" s="20"/>
      <c r="AA80" s="20"/>
      <c r="AB80" s="20">
        <v>5</v>
      </c>
      <c r="AC80" s="20"/>
      <c r="AD80" s="20"/>
      <c r="AE80" s="20">
        <v>6</v>
      </c>
      <c r="AF80" s="20">
        <v>6</v>
      </c>
      <c r="AG80" s="20">
        <v>6</v>
      </c>
      <c r="AH80" s="20">
        <v>6</v>
      </c>
      <c r="AI80" s="20">
        <v>6</v>
      </c>
      <c r="AJ80" s="20">
        <v>6</v>
      </c>
      <c r="AK80" s="20">
        <v>7</v>
      </c>
      <c r="AL80" s="18"/>
    </row>
    <row r="81" spans="1:38">
      <c r="A81" s="18"/>
      <c r="B81" s="170">
        <v>80</v>
      </c>
      <c r="C81" s="173">
        <v>45842</v>
      </c>
      <c r="D81" s="18" t="s">
        <v>215</v>
      </c>
      <c r="E81" s="18" t="s">
        <v>216</v>
      </c>
      <c r="F81" s="18" t="s">
        <v>226</v>
      </c>
      <c r="G81" s="18" t="s">
        <v>226</v>
      </c>
      <c r="H81" s="18" t="s">
        <v>218</v>
      </c>
      <c r="I81" s="20" t="s">
        <v>223</v>
      </c>
      <c r="J81" s="20" t="s">
        <v>220</v>
      </c>
      <c r="K81" s="20" t="s">
        <v>224</v>
      </c>
      <c r="L81" s="20"/>
      <c r="M81" s="20" t="s">
        <v>221</v>
      </c>
      <c r="N81" s="20">
        <v>2</v>
      </c>
      <c r="O81" s="20" t="s">
        <v>252</v>
      </c>
      <c r="P81" s="20"/>
      <c r="Q81" s="20" t="s">
        <v>233</v>
      </c>
      <c r="R81" s="20"/>
      <c r="S81" s="20">
        <v>5</v>
      </c>
      <c r="T81" s="20">
        <v>7</v>
      </c>
      <c r="U81" s="20">
        <v>4</v>
      </c>
      <c r="V81" s="20">
        <v>4</v>
      </c>
      <c r="W81" s="20">
        <v>7</v>
      </c>
      <c r="X81" s="20">
        <v>7</v>
      </c>
      <c r="Y81" s="20">
        <v>5</v>
      </c>
      <c r="Z81" s="20"/>
      <c r="AA81" s="20"/>
      <c r="AB81" s="20">
        <v>5</v>
      </c>
      <c r="AC81" s="20"/>
      <c r="AD81" s="20"/>
      <c r="AE81" s="20">
        <v>5</v>
      </c>
      <c r="AF81" s="20">
        <v>5</v>
      </c>
      <c r="AG81" s="20">
        <v>5</v>
      </c>
      <c r="AH81" s="20"/>
      <c r="AI81" s="20"/>
      <c r="AJ81" s="20">
        <v>5</v>
      </c>
      <c r="AK81" s="20">
        <v>7</v>
      </c>
      <c r="AL81" s="18"/>
    </row>
    <row r="82" spans="1:38">
      <c r="A82" s="18"/>
      <c r="B82" s="170">
        <v>81</v>
      </c>
      <c r="C82" s="173">
        <v>45842</v>
      </c>
      <c r="D82" s="18" t="s">
        <v>215</v>
      </c>
      <c r="E82" s="18" t="s">
        <v>216</v>
      </c>
      <c r="F82" s="18" t="s">
        <v>217</v>
      </c>
      <c r="G82" s="18" t="s">
        <v>217</v>
      </c>
      <c r="H82" s="18" t="s">
        <v>218</v>
      </c>
      <c r="I82" s="20" t="s">
        <v>234</v>
      </c>
      <c r="J82" s="20" t="s">
        <v>232</v>
      </c>
      <c r="K82" s="20" t="s">
        <v>224</v>
      </c>
      <c r="L82" s="20"/>
      <c r="M82" s="20" t="s">
        <v>221</v>
      </c>
      <c r="N82" s="20">
        <v>1</v>
      </c>
      <c r="O82" s="20"/>
      <c r="P82" s="20"/>
      <c r="Q82" s="20" t="s">
        <v>233</v>
      </c>
      <c r="R82" s="20"/>
      <c r="S82" s="20">
        <v>3</v>
      </c>
      <c r="T82" s="20">
        <v>7</v>
      </c>
      <c r="U82" s="20">
        <v>3</v>
      </c>
      <c r="V82" s="20">
        <v>3</v>
      </c>
      <c r="W82" s="20">
        <v>7</v>
      </c>
      <c r="X82" s="20">
        <v>1</v>
      </c>
      <c r="Y82" s="20">
        <v>3</v>
      </c>
      <c r="Z82" s="20">
        <v>3</v>
      </c>
      <c r="AA82" s="20">
        <v>3</v>
      </c>
      <c r="AB82" s="20">
        <v>4</v>
      </c>
      <c r="AC82" s="20">
        <v>5</v>
      </c>
      <c r="AD82" s="20">
        <v>5</v>
      </c>
      <c r="AE82" s="20">
        <v>5</v>
      </c>
      <c r="AF82" s="20">
        <v>4</v>
      </c>
      <c r="AG82" s="20">
        <v>4</v>
      </c>
      <c r="AH82" s="20">
        <v>4</v>
      </c>
      <c r="AI82" s="20">
        <v>4</v>
      </c>
      <c r="AJ82" s="20">
        <v>4</v>
      </c>
      <c r="AK82" s="20">
        <v>7</v>
      </c>
      <c r="AL82" s="18"/>
    </row>
    <row r="83" spans="1:38">
      <c r="A83" s="18"/>
      <c r="B83" s="170">
        <v>82</v>
      </c>
      <c r="C83" s="173">
        <v>45842</v>
      </c>
      <c r="D83" s="18" t="s">
        <v>215</v>
      </c>
      <c r="E83" s="18" t="s">
        <v>216</v>
      </c>
      <c r="F83" s="18" t="s">
        <v>230</v>
      </c>
      <c r="G83" s="18" t="s">
        <v>231</v>
      </c>
      <c r="H83" s="18" t="s">
        <v>218</v>
      </c>
      <c r="I83" s="20" t="s">
        <v>234</v>
      </c>
      <c r="J83" s="20" t="s">
        <v>232</v>
      </c>
      <c r="K83" s="20" t="s">
        <v>224</v>
      </c>
      <c r="L83" s="20"/>
      <c r="M83" s="20" t="s">
        <v>221</v>
      </c>
      <c r="N83" s="20">
        <v>1</v>
      </c>
      <c r="O83" s="20"/>
      <c r="P83" s="20"/>
      <c r="Q83" s="20" t="s">
        <v>233</v>
      </c>
      <c r="R83" s="20"/>
      <c r="S83" s="20">
        <v>4</v>
      </c>
      <c r="T83" s="20">
        <v>7</v>
      </c>
      <c r="U83" s="20">
        <v>4</v>
      </c>
      <c r="V83" s="20">
        <v>4</v>
      </c>
      <c r="W83" s="20">
        <v>7</v>
      </c>
      <c r="X83" s="20">
        <v>1</v>
      </c>
      <c r="Y83" s="20">
        <v>4</v>
      </c>
      <c r="Z83" s="20"/>
      <c r="AA83" s="20"/>
      <c r="AB83" s="20">
        <v>4</v>
      </c>
      <c r="AC83" s="20"/>
      <c r="AD83" s="20"/>
      <c r="AE83" s="20">
        <v>4</v>
      </c>
      <c r="AF83" s="20">
        <v>4</v>
      </c>
      <c r="AG83" s="20">
        <v>4</v>
      </c>
      <c r="AH83" s="20"/>
      <c r="AI83" s="20"/>
      <c r="AJ83" s="20">
        <v>4</v>
      </c>
      <c r="AK83" s="20">
        <v>7</v>
      </c>
      <c r="AL83" s="18"/>
    </row>
    <row r="84" spans="1:38">
      <c r="A84" s="18"/>
      <c r="B84" s="170">
        <v>83</v>
      </c>
      <c r="C84" s="173">
        <v>45845</v>
      </c>
      <c r="D84" s="18" t="s">
        <v>215</v>
      </c>
      <c r="E84" s="18" t="s">
        <v>216</v>
      </c>
      <c r="F84" s="18" t="s">
        <v>226</v>
      </c>
      <c r="G84" s="18" t="s">
        <v>226</v>
      </c>
      <c r="H84" s="18" t="s">
        <v>218</v>
      </c>
      <c r="I84" s="20" t="s">
        <v>223</v>
      </c>
      <c r="J84" s="20" t="s">
        <v>220</v>
      </c>
      <c r="K84" s="20" t="s">
        <v>224</v>
      </c>
      <c r="L84" s="20"/>
      <c r="M84" s="20" t="s">
        <v>221</v>
      </c>
      <c r="N84" s="20">
        <v>2</v>
      </c>
      <c r="O84" s="20" t="s">
        <v>269</v>
      </c>
      <c r="P84" s="20"/>
      <c r="Q84" s="20" t="s">
        <v>233</v>
      </c>
      <c r="R84" s="20"/>
      <c r="S84" s="20">
        <v>4</v>
      </c>
      <c r="T84" s="20">
        <v>7</v>
      </c>
      <c r="U84" s="20">
        <v>4</v>
      </c>
      <c r="V84" s="20">
        <v>4</v>
      </c>
      <c r="W84" s="20">
        <v>1</v>
      </c>
      <c r="X84" s="20">
        <v>1</v>
      </c>
      <c r="Y84" s="20">
        <v>3</v>
      </c>
      <c r="Z84" s="20">
        <v>4</v>
      </c>
      <c r="AA84" s="20">
        <v>4</v>
      </c>
      <c r="AB84" s="20">
        <v>4</v>
      </c>
      <c r="AC84" s="20">
        <v>6</v>
      </c>
      <c r="AD84" s="20">
        <v>4</v>
      </c>
      <c r="AE84" s="20">
        <v>6</v>
      </c>
      <c r="AF84" s="20">
        <v>5</v>
      </c>
      <c r="AG84" s="20">
        <v>4</v>
      </c>
      <c r="AH84" s="20">
        <v>4</v>
      </c>
      <c r="AI84" s="20">
        <v>4</v>
      </c>
      <c r="AJ84" s="20">
        <v>4</v>
      </c>
      <c r="AK84" s="20">
        <v>1</v>
      </c>
      <c r="AL84" s="18" t="s">
        <v>270</v>
      </c>
    </row>
    <row r="85" spans="1:38">
      <c r="A85" s="18"/>
      <c r="B85" s="170">
        <v>84</v>
      </c>
      <c r="C85" s="173">
        <v>45845</v>
      </c>
      <c r="D85" s="18" t="s">
        <v>215</v>
      </c>
      <c r="E85" s="18" t="s">
        <v>216</v>
      </c>
      <c r="F85" s="18" t="s">
        <v>226</v>
      </c>
      <c r="G85" s="18" t="s">
        <v>226</v>
      </c>
      <c r="H85" s="18" t="s">
        <v>218</v>
      </c>
      <c r="I85" s="20" t="s">
        <v>223</v>
      </c>
      <c r="J85" s="20" t="s">
        <v>232</v>
      </c>
      <c r="K85" s="20" t="s">
        <v>224</v>
      </c>
      <c r="L85" s="20"/>
      <c r="M85" s="20" t="s">
        <v>221</v>
      </c>
      <c r="N85" s="20">
        <v>1</v>
      </c>
      <c r="O85" s="20"/>
      <c r="P85" s="20"/>
      <c r="Q85" s="20" t="s">
        <v>233</v>
      </c>
      <c r="R85" s="20"/>
      <c r="S85" s="20">
        <v>4</v>
      </c>
      <c r="T85" s="20">
        <v>7</v>
      </c>
      <c r="U85" s="20">
        <v>4</v>
      </c>
      <c r="V85" s="20">
        <v>4</v>
      </c>
      <c r="W85" s="20">
        <v>7</v>
      </c>
      <c r="X85" s="20">
        <v>7</v>
      </c>
      <c r="Y85" s="20">
        <v>4</v>
      </c>
      <c r="Z85" s="20"/>
      <c r="AA85" s="20"/>
      <c r="AB85" s="20">
        <v>3</v>
      </c>
      <c r="AC85" s="20"/>
      <c r="AD85" s="20"/>
      <c r="AE85" s="20">
        <v>4</v>
      </c>
      <c r="AF85" s="20">
        <v>4</v>
      </c>
      <c r="AG85" s="20">
        <v>4</v>
      </c>
      <c r="AH85" s="20"/>
      <c r="AI85" s="20"/>
      <c r="AJ85" s="20">
        <v>4</v>
      </c>
      <c r="AK85" s="20">
        <v>7</v>
      </c>
      <c r="AL85" s="18"/>
    </row>
    <row r="86" spans="1:38">
      <c r="A86" s="18"/>
      <c r="B86" s="170">
        <v>85</v>
      </c>
      <c r="C86" s="173">
        <v>45845</v>
      </c>
      <c r="D86" s="18" t="s">
        <v>215</v>
      </c>
      <c r="E86" s="18" t="s">
        <v>216</v>
      </c>
      <c r="F86" s="18" t="s">
        <v>235</v>
      </c>
      <c r="G86" s="18" t="s">
        <v>235</v>
      </c>
      <c r="H86" s="18" t="s">
        <v>218</v>
      </c>
      <c r="I86" s="20" t="s">
        <v>223</v>
      </c>
      <c r="J86" s="20" t="s">
        <v>220</v>
      </c>
      <c r="K86" s="20" t="s">
        <v>224</v>
      </c>
      <c r="L86" s="20"/>
      <c r="M86" s="20" t="s">
        <v>221</v>
      </c>
      <c r="N86" s="20">
        <v>1</v>
      </c>
      <c r="O86" s="20"/>
      <c r="P86" s="20"/>
      <c r="Q86" s="20" t="s">
        <v>233</v>
      </c>
      <c r="R86" s="20"/>
      <c r="S86" s="20">
        <v>7</v>
      </c>
      <c r="T86" s="20">
        <v>7</v>
      </c>
      <c r="U86" s="20">
        <v>6</v>
      </c>
      <c r="V86" s="20">
        <v>6</v>
      </c>
      <c r="W86" s="20">
        <v>7</v>
      </c>
      <c r="X86" s="20">
        <v>7</v>
      </c>
      <c r="Y86" s="20">
        <v>6</v>
      </c>
      <c r="Z86" s="20"/>
      <c r="AA86" s="20"/>
      <c r="AB86" s="20">
        <v>5</v>
      </c>
      <c r="AC86" s="20"/>
      <c r="AD86" s="20"/>
      <c r="AE86" s="20">
        <v>5</v>
      </c>
      <c r="AF86" s="20">
        <v>6</v>
      </c>
      <c r="AG86" s="20">
        <v>6</v>
      </c>
      <c r="AH86" s="20"/>
      <c r="AI86" s="20"/>
      <c r="AJ86" s="20">
        <v>6</v>
      </c>
      <c r="AK86" s="20">
        <v>7</v>
      </c>
      <c r="AL86" s="18"/>
    </row>
    <row r="87" spans="1:38">
      <c r="A87" s="18"/>
      <c r="B87" s="170">
        <v>86</v>
      </c>
      <c r="C87" s="173">
        <v>45845</v>
      </c>
      <c r="D87" s="18" t="s">
        <v>215</v>
      </c>
      <c r="E87" s="18" t="s">
        <v>216</v>
      </c>
      <c r="F87" s="18" t="s">
        <v>226</v>
      </c>
      <c r="G87" s="18" t="s">
        <v>226</v>
      </c>
      <c r="H87" s="18" t="s">
        <v>218</v>
      </c>
      <c r="I87" s="20" t="s">
        <v>223</v>
      </c>
      <c r="J87" s="20" t="s">
        <v>220</v>
      </c>
      <c r="K87" s="20" t="s">
        <v>224</v>
      </c>
      <c r="L87" s="20"/>
      <c r="M87" s="20" t="s">
        <v>221</v>
      </c>
      <c r="N87" s="20">
        <v>1</v>
      </c>
      <c r="O87" s="20"/>
      <c r="P87" s="20"/>
      <c r="Q87" s="20" t="s">
        <v>233</v>
      </c>
      <c r="R87" s="20"/>
      <c r="S87" s="20">
        <v>5</v>
      </c>
      <c r="T87" s="20">
        <v>7</v>
      </c>
      <c r="U87" s="20">
        <v>5</v>
      </c>
      <c r="V87" s="20">
        <v>5</v>
      </c>
      <c r="W87" s="20">
        <v>7</v>
      </c>
      <c r="X87" s="20">
        <v>7</v>
      </c>
      <c r="Y87" s="20">
        <v>5</v>
      </c>
      <c r="Z87" s="20"/>
      <c r="AA87" s="20"/>
      <c r="AB87" s="20">
        <v>5</v>
      </c>
      <c r="AC87" s="20"/>
      <c r="AD87" s="20"/>
      <c r="AE87" s="20">
        <v>5</v>
      </c>
      <c r="AF87" s="20">
        <v>5</v>
      </c>
      <c r="AG87" s="20">
        <v>5</v>
      </c>
      <c r="AH87" s="20"/>
      <c r="AI87" s="20"/>
      <c r="AJ87" s="20">
        <v>5</v>
      </c>
      <c r="AK87" s="20">
        <v>7</v>
      </c>
      <c r="AL87" s="18"/>
    </row>
    <row r="88" spans="1:38">
      <c r="A88" s="18"/>
      <c r="B88" s="170">
        <v>87</v>
      </c>
      <c r="C88" s="173">
        <v>45845</v>
      </c>
      <c r="D88" s="18" t="s">
        <v>215</v>
      </c>
      <c r="E88" s="18" t="s">
        <v>216</v>
      </c>
      <c r="F88" s="18" t="s">
        <v>230</v>
      </c>
      <c r="G88" s="18" t="s">
        <v>231</v>
      </c>
      <c r="H88" s="18" t="s">
        <v>218</v>
      </c>
      <c r="I88" s="20" t="s">
        <v>219</v>
      </c>
      <c r="J88" s="20" t="s">
        <v>220</v>
      </c>
      <c r="K88" s="20" t="s">
        <v>224</v>
      </c>
      <c r="L88" s="20"/>
      <c r="M88" s="20" t="s">
        <v>221</v>
      </c>
      <c r="N88" s="20">
        <v>1</v>
      </c>
      <c r="O88" s="20"/>
      <c r="P88" s="20"/>
      <c r="Q88" s="20" t="s">
        <v>233</v>
      </c>
      <c r="R88" s="20"/>
      <c r="S88" s="20">
        <v>4</v>
      </c>
      <c r="T88" s="20">
        <v>7</v>
      </c>
      <c r="U88" s="20">
        <v>3</v>
      </c>
      <c r="V88" s="20">
        <v>3</v>
      </c>
      <c r="W88" s="20">
        <v>7</v>
      </c>
      <c r="X88" s="20">
        <v>7</v>
      </c>
      <c r="Y88" s="20">
        <v>4</v>
      </c>
      <c r="Z88" s="20">
        <v>5</v>
      </c>
      <c r="AA88" s="20">
        <v>4</v>
      </c>
      <c r="AB88" s="20">
        <v>5</v>
      </c>
      <c r="AC88" s="20">
        <v>6</v>
      </c>
      <c r="AD88" s="20">
        <v>4</v>
      </c>
      <c r="AE88" s="20">
        <v>6</v>
      </c>
      <c r="AF88" s="20">
        <v>5</v>
      </c>
      <c r="AG88" s="20">
        <v>4</v>
      </c>
      <c r="AH88" s="20">
        <v>5</v>
      </c>
      <c r="AI88" s="20">
        <v>5</v>
      </c>
      <c r="AJ88" s="20">
        <v>5</v>
      </c>
      <c r="AK88" s="20">
        <v>7</v>
      </c>
      <c r="AL88" s="18"/>
    </row>
    <row r="89" spans="1:38">
      <c r="A89" s="18"/>
      <c r="B89" s="170">
        <v>88</v>
      </c>
      <c r="C89" s="173">
        <v>45845</v>
      </c>
      <c r="D89" s="18" t="s">
        <v>215</v>
      </c>
      <c r="E89" s="18" t="s">
        <v>216</v>
      </c>
      <c r="F89" s="18" t="s">
        <v>226</v>
      </c>
      <c r="G89" s="18" t="s">
        <v>226</v>
      </c>
      <c r="H89" s="18" t="s">
        <v>218</v>
      </c>
      <c r="I89" s="20" t="s">
        <v>227</v>
      </c>
      <c r="J89" s="20" t="s">
        <v>220</v>
      </c>
      <c r="K89" s="20" t="s">
        <v>224</v>
      </c>
      <c r="L89" s="20"/>
      <c r="M89" s="20" t="s">
        <v>221</v>
      </c>
      <c r="N89" s="20">
        <v>2</v>
      </c>
      <c r="O89" s="20" t="s">
        <v>271</v>
      </c>
      <c r="P89" s="20"/>
      <c r="Q89" s="20" t="s">
        <v>233</v>
      </c>
      <c r="R89" s="20"/>
      <c r="S89" s="20">
        <v>4</v>
      </c>
      <c r="T89" s="20">
        <v>7</v>
      </c>
      <c r="U89" s="20">
        <v>4</v>
      </c>
      <c r="V89" s="20">
        <v>4</v>
      </c>
      <c r="W89" s="20">
        <v>7</v>
      </c>
      <c r="X89" s="20">
        <v>1</v>
      </c>
      <c r="Y89" s="20">
        <v>3</v>
      </c>
      <c r="Z89" s="20"/>
      <c r="AA89" s="20"/>
      <c r="AB89" s="20">
        <v>2</v>
      </c>
      <c r="AC89" s="20"/>
      <c r="AD89" s="20"/>
      <c r="AE89" s="20">
        <v>5</v>
      </c>
      <c r="AF89" s="20">
        <v>5</v>
      </c>
      <c r="AG89" s="20">
        <v>5</v>
      </c>
      <c r="AH89" s="20"/>
      <c r="AI89" s="20"/>
      <c r="AJ89" s="20">
        <v>5</v>
      </c>
      <c r="AK89" s="20">
        <v>7</v>
      </c>
      <c r="AL89" s="18"/>
    </row>
    <row r="90" spans="1:38">
      <c r="A90" s="18"/>
      <c r="B90" s="170">
        <v>89</v>
      </c>
      <c r="C90" s="173">
        <v>45845</v>
      </c>
      <c r="D90" s="18" t="s">
        <v>215</v>
      </c>
      <c r="E90" s="18" t="s">
        <v>216</v>
      </c>
      <c r="F90" s="18" t="s">
        <v>217</v>
      </c>
      <c r="G90" s="18" t="s">
        <v>217</v>
      </c>
      <c r="H90" s="18" t="s">
        <v>218</v>
      </c>
      <c r="I90" s="20" t="s">
        <v>223</v>
      </c>
      <c r="J90" s="20" t="s">
        <v>232</v>
      </c>
      <c r="K90" s="20" t="s">
        <v>224</v>
      </c>
      <c r="L90" s="20"/>
      <c r="M90" s="20" t="s">
        <v>221</v>
      </c>
      <c r="N90" s="20">
        <v>1</v>
      </c>
      <c r="O90" s="20"/>
      <c r="P90" s="20"/>
      <c r="Q90" s="20" t="s">
        <v>233</v>
      </c>
      <c r="R90" s="20"/>
      <c r="S90" s="20">
        <v>4</v>
      </c>
      <c r="T90" s="20">
        <v>1</v>
      </c>
      <c r="U90" s="20">
        <v>2</v>
      </c>
      <c r="V90" s="20">
        <v>2</v>
      </c>
      <c r="W90" s="20">
        <v>1</v>
      </c>
      <c r="X90" s="20">
        <v>1</v>
      </c>
      <c r="Y90" s="20">
        <v>2</v>
      </c>
      <c r="Z90" s="20">
        <v>2</v>
      </c>
      <c r="AA90" s="20">
        <v>2</v>
      </c>
      <c r="AB90" s="20">
        <v>3</v>
      </c>
      <c r="AC90" s="20">
        <v>5</v>
      </c>
      <c r="AD90" s="20">
        <v>5</v>
      </c>
      <c r="AE90" s="20">
        <v>4</v>
      </c>
      <c r="AF90" s="20">
        <v>4</v>
      </c>
      <c r="AG90" s="20">
        <v>4</v>
      </c>
      <c r="AH90" s="20">
        <v>5</v>
      </c>
      <c r="AI90" s="20">
        <v>5</v>
      </c>
      <c r="AJ90" s="20">
        <v>5</v>
      </c>
      <c r="AK90" s="20">
        <v>7</v>
      </c>
      <c r="AL90" s="18"/>
    </row>
    <row r="91" spans="1:38">
      <c r="A91" s="18"/>
      <c r="B91" s="170">
        <v>90</v>
      </c>
      <c r="C91" s="173">
        <v>45845</v>
      </c>
      <c r="D91" s="18" t="s">
        <v>215</v>
      </c>
      <c r="E91" s="18" t="s">
        <v>216</v>
      </c>
      <c r="F91" s="18" t="s">
        <v>235</v>
      </c>
      <c r="G91" s="18" t="s">
        <v>235</v>
      </c>
      <c r="H91" s="18" t="s">
        <v>218</v>
      </c>
      <c r="I91" s="20" t="s">
        <v>223</v>
      </c>
      <c r="J91" s="20" t="s">
        <v>232</v>
      </c>
      <c r="K91" s="20" t="s">
        <v>224</v>
      </c>
      <c r="L91" s="20"/>
      <c r="M91" s="20" t="s">
        <v>221</v>
      </c>
      <c r="N91" s="20">
        <v>1</v>
      </c>
      <c r="O91" s="20"/>
      <c r="P91" s="20"/>
      <c r="Q91" s="20" t="s">
        <v>233</v>
      </c>
      <c r="R91" s="20"/>
      <c r="S91" s="20">
        <v>5</v>
      </c>
      <c r="T91" s="20">
        <v>7</v>
      </c>
      <c r="U91" s="20">
        <v>5</v>
      </c>
      <c r="V91" s="20">
        <v>5</v>
      </c>
      <c r="W91" s="20">
        <v>7</v>
      </c>
      <c r="X91" s="20">
        <v>7</v>
      </c>
      <c r="Y91" s="20">
        <v>5</v>
      </c>
      <c r="Z91" s="20"/>
      <c r="AA91" s="20"/>
      <c r="AB91" s="20">
        <v>5</v>
      </c>
      <c r="AC91" s="20"/>
      <c r="AD91" s="20"/>
      <c r="AE91" s="20">
        <v>5</v>
      </c>
      <c r="AF91" s="20">
        <v>5</v>
      </c>
      <c r="AG91" s="20">
        <v>5</v>
      </c>
      <c r="AH91" s="20"/>
      <c r="AI91" s="20"/>
      <c r="AJ91" s="20">
        <v>6</v>
      </c>
      <c r="AK91" s="20">
        <v>7</v>
      </c>
      <c r="AL91" s="18"/>
    </row>
    <row r="92" spans="1:38">
      <c r="A92" s="18"/>
      <c r="B92" s="170">
        <v>91</v>
      </c>
      <c r="C92" s="173">
        <v>45845</v>
      </c>
      <c r="D92" s="18" t="s">
        <v>215</v>
      </c>
      <c r="E92" s="18" t="s">
        <v>216</v>
      </c>
      <c r="F92" s="18" t="s">
        <v>226</v>
      </c>
      <c r="G92" s="18" t="s">
        <v>226</v>
      </c>
      <c r="H92" s="18" t="s">
        <v>218</v>
      </c>
      <c r="I92" s="20" t="s">
        <v>234</v>
      </c>
      <c r="J92" s="20" t="s">
        <v>232</v>
      </c>
      <c r="K92" s="20" t="s">
        <v>224</v>
      </c>
      <c r="L92" s="20"/>
      <c r="M92" s="20" t="s">
        <v>221</v>
      </c>
      <c r="N92" s="20">
        <v>1</v>
      </c>
      <c r="O92" s="20"/>
      <c r="P92" s="20"/>
      <c r="Q92" s="20" t="s">
        <v>233</v>
      </c>
      <c r="R92" s="20"/>
      <c r="S92" s="20">
        <v>4</v>
      </c>
      <c r="T92" s="20">
        <v>7</v>
      </c>
      <c r="U92" s="20">
        <v>4</v>
      </c>
      <c r="V92" s="20">
        <v>3</v>
      </c>
      <c r="W92" s="20">
        <v>1</v>
      </c>
      <c r="X92" s="20">
        <v>1</v>
      </c>
      <c r="Y92" s="20">
        <v>4</v>
      </c>
      <c r="Z92" s="20">
        <v>5</v>
      </c>
      <c r="AA92" s="20">
        <v>4</v>
      </c>
      <c r="AB92" s="20">
        <v>3</v>
      </c>
      <c r="AC92" s="20">
        <v>4</v>
      </c>
      <c r="AD92" s="20">
        <v>4</v>
      </c>
      <c r="AE92" s="20">
        <v>4</v>
      </c>
      <c r="AF92" s="20">
        <v>5</v>
      </c>
      <c r="AG92" s="20">
        <v>5</v>
      </c>
      <c r="AH92" s="20">
        <v>5</v>
      </c>
      <c r="AI92" s="20">
        <v>5</v>
      </c>
      <c r="AJ92" s="20">
        <v>5</v>
      </c>
      <c r="AK92" s="20">
        <v>7</v>
      </c>
      <c r="AL92" s="18"/>
    </row>
    <row r="93" spans="1:38">
      <c r="A93" s="18"/>
      <c r="B93" s="170">
        <v>92</v>
      </c>
      <c r="C93" s="173">
        <v>45845</v>
      </c>
      <c r="D93" s="18" t="s">
        <v>215</v>
      </c>
      <c r="E93" s="18" t="s">
        <v>216</v>
      </c>
      <c r="F93" s="18" t="s">
        <v>230</v>
      </c>
      <c r="G93" s="18" t="s">
        <v>231</v>
      </c>
      <c r="H93" s="18" t="s">
        <v>218</v>
      </c>
      <c r="I93" s="20" t="s">
        <v>219</v>
      </c>
      <c r="J93" s="20" t="s">
        <v>220</v>
      </c>
      <c r="K93" s="20" t="s">
        <v>224</v>
      </c>
      <c r="L93" s="20"/>
      <c r="M93" s="20" t="s">
        <v>221</v>
      </c>
      <c r="N93" s="20">
        <v>1</v>
      </c>
      <c r="O93" s="20"/>
      <c r="P93" s="20"/>
      <c r="Q93" s="20" t="s">
        <v>233</v>
      </c>
      <c r="R93" s="20"/>
      <c r="S93" s="20">
        <v>4</v>
      </c>
      <c r="T93" s="20">
        <v>7</v>
      </c>
      <c r="U93" s="20">
        <v>4</v>
      </c>
      <c r="V93" s="20">
        <v>4</v>
      </c>
      <c r="W93" s="20">
        <v>7</v>
      </c>
      <c r="X93" s="20">
        <v>7</v>
      </c>
      <c r="Y93" s="20">
        <v>4</v>
      </c>
      <c r="Z93" s="20"/>
      <c r="AA93" s="20"/>
      <c r="AB93" s="20">
        <v>4</v>
      </c>
      <c r="AC93" s="20"/>
      <c r="AD93" s="20"/>
      <c r="AE93" s="20">
        <v>4</v>
      </c>
      <c r="AF93" s="20">
        <v>5</v>
      </c>
      <c r="AG93" s="20">
        <v>5</v>
      </c>
      <c r="AH93" s="20"/>
      <c r="AI93" s="20"/>
      <c r="AJ93" s="20">
        <v>5</v>
      </c>
      <c r="AK93" s="20">
        <v>7</v>
      </c>
      <c r="AL93" s="18"/>
    </row>
    <row r="94" spans="1:38">
      <c r="A94" s="18"/>
      <c r="B94" s="170">
        <v>93</v>
      </c>
      <c r="C94" s="173">
        <v>45846</v>
      </c>
      <c r="D94" s="18" t="s">
        <v>215</v>
      </c>
      <c r="E94" s="18" t="s">
        <v>216</v>
      </c>
      <c r="F94" s="18" t="s">
        <v>235</v>
      </c>
      <c r="G94" s="18" t="s">
        <v>235</v>
      </c>
      <c r="H94" s="18" t="s">
        <v>218</v>
      </c>
      <c r="I94" s="20" t="s">
        <v>223</v>
      </c>
      <c r="J94" s="20" t="s">
        <v>220</v>
      </c>
      <c r="K94" s="20" t="s">
        <v>224</v>
      </c>
      <c r="L94" s="20"/>
      <c r="M94" s="20" t="s">
        <v>221</v>
      </c>
      <c r="N94" s="20">
        <v>1</v>
      </c>
      <c r="O94" s="20"/>
      <c r="P94" s="20"/>
      <c r="Q94" s="20" t="s">
        <v>233</v>
      </c>
      <c r="R94" s="20"/>
      <c r="S94" s="20">
        <v>3</v>
      </c>
      <c r="T94" s="20">
        <v>7</v>
      </c>
      <c r="U94" s="20">
        <v>3</v>
      </c>
      <c r="V94" s="20">
        <v>3</v>
      </c>
      <c r="W94" s="20">
        <v>7</v>
      </c>
      <c r="X94" s="20">
        <v>7</v>
      </c>
      <c r="Y94" s="20">
        <v>3</v>
      </c>
      <c r="Z94" s="20"/>
      <c r="AA94" s="20"/>
      <c r="AB94" s="20">
        <v>5</v>
      </c>
      <c r="AC94" s="20"/>
      <c r="AD94" s="20"/>
      <c r="AE94" s="20">
        <v>5</v>
      </c>
      <c r="AF94" s="20">
        <v>5</v>
      </c>
      <c r="AG94" s="20">
        <v>5</v>
      </c>
      <c r="AH94" s="20"/>
      <c r="AI94" s="20"/>
      <c r="AJ94" s="20">
        <v>5</v>
      </c>
      <c r="AK94" s="20">
        <v>7</v>
      </c>
      <c r="AL94" s="18"/>
    </row>
    <row r="95" spans="1:38">
      <c r="A95" s="18"/>
      <c r="B95" s="170">
        <v>94</v>
      </c>
      <c r="C95" s="173">
        <v>45846</v>
      </c>
      <c r="D95" s="18" t="s">
        <v>215</v>
      </c>
      <c r="E95" s="18" t="s">
        <v>216</v>
      </c>
      <c r="F95" s="18" t="s">
        <v>226</v>
      </c>
      <c r="G95" s="18" t="s">
        <v>226</v>
      </c>
      <c r="H95" s="18" t="s">
        <v>218</v>
      </c>
      <c r="I95" s="20" t="s">
        <v>223</v>
      </c>
      <c r="J95" s="20" t="s">
        <v>220</v>
      </c>
      <c r="K95" s="20" t="s">
        <v>224</v>
      </c>
      <c r="L95" s="20"/>
      <c r="M95" s="20" t="s">
        <v>221</v>
      </c>
      <c r="N95" s="20">
        <v>1</v>
      </c>
      <c r="O95" s="20"/>
      <c r="P95" s="20"/>
      <c r="Q95" s="20" t="s">
        <v>233</v>
      </c>
      <c r="R95" s="20"/>
      <c r="S95" s="20">
        <v>4</v>
      </c>
      <c r="T95" s="20">
        <v>7</v>
      </c>
      <c r="U95" s="20">
        <v>4</v>
      </c>
      <c r="V95" s="20">
        <v>3</v>
      </c>
      <c r="W95" s="20">
        <v>7</v>
      </c>
      <c r="X95" s="20">
        <v>7</v>
      </c>
      <c r="Y95" s="20">
        <v>3</v>
      </c>
      <c r="Z95" s="20">
        <v>5</v>
      </c>
      <c r="AA95" s="20">
        <v>4</v>
      </c>
      <c r="AB95" s="20">
        <v>4</v>
      </c>
      <c r="AC95" s="20">
        <v>5</v>
      </c>
      <c r="AD95" s="20">
        <v>5</v>
      </c>
      <c r="AE95" s="20">
        <v>5</v>
      </c>
      <c r="AF95" s="20">
        <v>5</v>
      </c>
      <c r="AG95" s="20">
        <v>5</v>
      </c>
      <c r="AH95" s="20">
        <v>5</v>
      </c>
      <c r="AI95" s="20">
        <v>5</v>
      </c>
      <c r="AJ95" s="20">
        <v>5</v>
      </c>
      <c r="AK95" s="20">
        <v>7</v>
      </c>
      <c r="AL95" s="18"/>
    </row>
    <row r="96" spans="1:38">
      <c r="A96" s="18"/>
      <c r="B96" s="170">
        <v>95</v>
      </c>
      <c r="C96" s="173">
        <v>45846</v>
      </c>
      <c r="D96" s="18" t="s">
        <v>215</v>
      </c>
      <c r="E96" s="18" t="s">
        <v>216</v>
      </c>
      <c r="F96" s="18" t="s">
        <v>226</v>
      </c>
      <c r="G96" s="18" t="s">
        <v>226</v>
      </c>
      <c r="H96" s="18" t="s">
        <v>218</v>
      </c>
      <c r="I96" s="20" t="s">
        <v>219</v>
      </c>
      <c r="J96" s="20" t="s">
        <v>220</v>
      </c>
      <c r="K96" s="20" t="s">
        <v>224</v>
      </c>
      <c r="L96" s="20"/>
      <c r="M96" s="20" t="s">
        <v>221</v>
      </c>
      <c r="N96" s="20">
        <v>1</v>
      </c>
      <c r="O96" s="20"/>
      <c r="P96" s="20"/>
      <c r="Q96" s="20" t="s">
        <v>233</v>
      </c>
      <c r="R96" s="20"/>
      <c r="S96" s="20">
        <v>5</v>
      </c>
      <c r="T96" s="20">
        <v>7</v>
      </c>
      <c r="U96" s="20">
        <v>4</v>
      </c>
      <c r="V96" s="20">
        <v>4</v>
      </c>
      <c r="W96" s="20">
        <v>7</v>
      </c>
      <c r="X96" s="20">
        <v>7</v>
      </c>
      <c r="Y96" s="20">
        <v>5</v>
      </c>
      <c r="Z96" s="20">
        <v>5</v>
      </c>
      <c r="AA96" s="20">
        <v>5</v>
      </c>
      <c r="AB96" s="20">
        <v>5</v>
      </c>
      <c r="AC96" s="20">
        <v>4</v>
      </c>
      <c r="AD96" s="20">
        <v>5</v>
      </c>
      <c r="AE96" s="20">
        <v>4</v>
      </c>
      <c r="AF96" s="20">
        <v>6</v>
      </c>
      <c r="AG96" s="20">
        <v>5</v>
      </c>
      <c r="AH96" s="20">
        <v>5</v>
      </c>
      <c r="AI96" s="20">
        <v>5</v>
      </c>
      <c r="AJ96" s="20">
        <v>5</v>
      </c>
      <c r="AK96" s="20">
        <v>7</v>
      </c>
      <c r="AL96" s="18"/>
    </row>
    <row r="97" spans="1:38">
      <c r="A97" s="18"/>
      <c r="B97" s="170">
        <v>96</v>
      </c>
      <c r="C97" s="173">
        <v>45846</v>
      </c>
      <c r="D97" s="18" t="s">
        <v>215</v>
      </c>
      <c r="E97" s="18" t="s">
        <v>216</v>
      </c>
      <c r="F97" s="18" t="s">
        <v>226</v>
      </c>
      <c r="G97" s="18" t="s">
        <v>226</v>
      </c>
      <c r="H97" s="18" t="s">
        <v>218</v>
      </c>
      <c r="I97" s="20" t="s">
        <v>219</v>
      </c>
      <c r="J97" s="20" t="s">
        <v>220</v>
      </c>
      <c r="K97" s="20" t="s">
        <v>224</v>
      </c>
      <c r="L97" s="20"/>
      <c r="M97" s="20" t="s">
        <v>221</v>
      </c>
      <c r="N97" s="20">
        <v>2</v>
      </c>
      <c r="O97" s="20" t="s">
        <v>272</v>
      </c>
      <c r="P97" s="20"/>
      <c r="Q97" s="20" t="s">
        <v>233</v>
      </c>
      <c r="R97" s="20"/>
      <c r="S97" s="20">
        <v>4</v>
      </c>
      <c r="T97" s="20">
        <v>7</v>
      </c>
      <c r="U97" s="20">
        <v>4</v>
      </c>
      <c r="V97" s="20">
        <v>4</v>
      </c>
      <c r="W97" s="20">
        <v>7</v>
      </c>
      <c r="X97" s="20">
        <v>7</v>
      </c>
      <c r="Y97" s="20">
        <v>4</v>
      </c>
      <c r="Z97" s="20">
        <v>5</v>
      </c>
      <c r="AA97" s="20">
        <v>4</v>
      </c>
      <c r="AB97" s="20">
        <v>4</v>
      </c>
      <c r="AC97" s="20">
        <v>6</v>
      </c>
      <c r="AD97" s="20">
        <v>5</v>
      </c>
      <c r="AE97" s="20">
        <v>5</v>
      </c>
      <c r="AF97" s="20">
        <v>5</v>
      </c>
      <c r="AG97" s="20">
        <v>5</v>
      </c>
      <c r="AH97" s="20">
        <v>5</v>
      </c>
      <c r="AI97" s="20">
        <v>5</v>
      </c>
      <c r="AJ97" s="20">
        <v>5</v>
      </c>
      <c r="AK97" s="20">
        <v>7</v>
      </c>
      <c r="AL97" s="18"/>
    </row>
    <row r="98" spans="1:38">
      <c r="A98" s="18"/>
      <c r="B98" s="170">
        <v>97</v>
      </c>
      <c r="C98" s="173">
        <v>45846</v>
      </c>
      <c r="D98" s="18" t="s">
        <v>215</v>
      </c>
      <c r="E98" s="18" t="s">
        <v>216</v>
      </c>
      <c r="F98" s="18" t="s">
        <v>226</v>
      </c>
      <c r="G98" s="18" t="s">
        <v>226</v>
      </c>
      <c r="H98" s="18" t="s">
        <v>218</v>
      </c>
      <c r="I98" s="20" t="s">
        <v>219</v>
      </c>
      <c r="J98" s="20" t="s">
        <v>232</v>
      </c>
      <c r="K98" s="20" t="s">
        <v>224</v>
      </c>
      <c r="L98" s="20"/>
      <c r="M98" s="20" t="s">
        <v>221</v>
      </c>
      <c r="N98" s="20">
        <v>1</v>
      </c>
      <c r="O98" s="20"/>
      <c r="P98" s="20"/>
      <c r="Q98" s="20" t="s">
        <v>233</v>
      </c>
      <c r="R98" s="20"/>
      <c r="S98" s="20">
        <v>5</v>
      </c>
      <c r="T98" s="20">
        <v>7</v>
      </c>
      <c r="U98" s="20">
        <v>5</v>
      </c>
      <c r="V98" s="20">
        <v>6</v>
      </c>
      <c r="W98" s="20">
        <v>7</v>
      </c>
      <c r="X98" s="20">
        <v>7</v>
      </c>
      <c r="Y98" s="20">
        <v>6</v>
      </c>
      <c r="Z98" s="20">
        <v>6</v>
      </c>
      <c r="AA98" s="20">
        <v>5</v>
      </c>
      <c r="AB98" s="20">
        <v>3</v>
      </c>
      <c r="AC98" s="20">
        <v>5</v>
      </c>
      <c r="AD98" s="20">
        <v>5</v>
      </c>
      <c r="AE98" s="20">
        <v>6</v>
      </c>
      <c r="AF98" s="20">
        <v>6</v>
      </c>
      <c r="AG98" s="20">
        <v>6</v>
      </c>
      <c r="AH98" s="20">
        <v>6</v>
      </c>
      <c r="AI98" s="20">
        <v>6</v>
      </c>
      <c r="AJ98" s="20">
        <v>6</v>
      </c>
      <c r="AK98" s="20">
        <v>7</v>
      </c>
      <c r="AL98" s="18"/>
    </row>
    <row r="99" spans="1:38">
      <c r="A99" s="18"/>
      <c r="B99" s="170">
        <v>98</v>
      </c>
      <c r="C99" s="173">
        <v>45847</v>
      </c>
      <c r="D99" s="18" t="s">
        <v>215</v>
      </c>
      <c r="E99" s="18" t="s">
        <v>216</v>
      </c>
      <c r="F99" s="18" t="s">
        <v>235</v>
      </c>
      <c r="G99" s="18" t="s">
        <v>235</v>
      </c>
      <c r="H99" s="18" t="s">
        <v>218</v>
      </c>
      <c r="I99" s="20" t="s">
        <v>219</v>
      </c>
      <c r="J99" s="20" t="s">
        <v>232</v>
      </c>
      <c r="K99" s="20" t="s">
        <v>224</v>
      </c>
      <c r="L99" s="20"/>
      <c r="M99" s="20" t="s">
        <v>221</v>
      </c>
      <c r="N99" s="20">
        <v>1</v>
      </c>
      <c r="O99" s="20"/>
      <c r="P99" s="20"/>
      <c r="Q99" s="20" t="s">
        <v>233</v>
      </c>
      <c r="R99" s="20"/>
      <c r="S99" s="20">
        <v>2</v>
      </c>
      <c r="T99" s="20">
        <v>1</v>
      </c>
      <c r="U99" s="20">
        <v>3</v>
      </c>
      <c r="V99" s="20">
        <v>3</v>
      </c>
      <c r="W99" s="20">
        <v>7</v>
      </c>
      <c r="X99" s="20">
        <v>1</v>
      </c>
      <c r="Y99" s="20">
        <v>3</v>
      </c>
      <c r="Z99" s="20"/>
      <c r="AA99" s="20"/>
      <c r="AB99" s="20">
        <v>5</v>
      </c>
      <c r="AC99" s="20"/>
      <c r="AD99" s="20"/>
      <c r="AE99" s="20">
        <v>5</v>
      </c>
      <c r="AF99" s="20">
        <v>5</v>
      </c>
      <c r="AG99" s="20">
        <v>5</v>
      </c>
      <c r="AH99" s="20"/>
      <c r="AI99" s="20"/>
      <c r="AJ99" s="20">
        <v>6</v>
      </c>
      <c r="AK99" s="20">
        <v>1</v>
      </c>
      <c r="AL99" s="18" t="s">
        <v>273</v>
      </c>
    </row>
    <row r="100" spans="1:38">
      <c r="A100" s="18"/>
      <c r="B100" s="170">
        <v>99</v>
      </c>
      <c r="C100" s="173">
        <v>45847</v>
      </c>
      <c r="D100" s="18" t="s">
        <v>215</v>
      </c>
      <c r="E100" s="18" t="s">
        <v>216</v>
      </c>
      <c r="F100" s="18" t="s">
        <v>230</v>
      </c>
      <c r="G100" s="18" t="s">
        <v>231</v>
      </c>
      <c r="H100" s="18" t="s">
        <v>218</v>
      </c>
      <c r="I100" s="20" t="s">
        <v>234</v>
      </c>
      <c r="J100" s="20" t="s">
        <v>232</v>
      </c>
      <c r="K100" s="20" t="s">
        <v>224</v>
      </c>
      <c r="L100" s="20"/>
      <c r="M100" s="20" t="s">
        <v>255</v>
      </c>
      <c r="N100" s="20">
        <v>1</v>
      </c>
      <c r="O100" s="20"/>
      <c r="P100" s="20"/>
      <c r="Q100" s="20" t="s">
        <v>233</v>
      </c>
      <c r="R100" s="20"/>
      <c r="S100" s="20">
        <v>2</v>
      </c>
      <c r="T100" s="20">
        <v>1</v>
      </c>
      <c r="U100" s="20">
        <v>2</v>
      </c>
      <c r="V100" s="20">
        <v>2</v>
      </c>
      <c r="W100" s="20">
        <v>7</v>
      </c>
      <c r="X100" s="20">
        <v>1</v>
      </c>
      <c r="Y100" s="20">
        <v>4</v>
      </c>
      <c r="Z100" s="20"/>
      <c r="AA100" s="20"/>
      <c r="AB100" s="20">
        <v>7</v>
      </c>
      <c r="AC100" s="20"/>
      <c r="AD100" s="20"/>
      <c r="AE100" s="20">
        <v>7</v>
      </c>
      <c r="AF100" s="20">
        <v>5</v>
      </c>
      <c r="AG100" s="20">
        <v>5</v>
      </c>
      <c r="AH100" s="20"/>
      <c r="AI100" s="20"/>
      <c r="AJ100" s="20">
        <v>7</v>
      </c>
      <c r="AK100" s="20">
        <v>7</v>
      </c>
      <c r="AL100" s="18"/>
    </row>
    <row r="101" spans="1:38">
      <c r="A101" s="18"/>
      <c r="B101" s="170">
        <v>100</v>
      </c>
      <c r="C101" s="173">
        <v>45847</v>
      </c>
      <c r="D101" s="18" t="s">
        <v>215</v>
      </c>
      <c r="E101" s="18" t="s">
        <v>216</v>
      </c>
      <c r="F101" s="18" t="s">
        <v>226</v>
      </c>
      <c r="G101" s="18" t="s">
        <v>226</v>
      </c>
      <c r="H101" s="18" t="s">
        <v>218</v>
      </c>
      <c r="I101" s="20" t="s">
        <v>227</v>
      </c>
      <c r="J101" s="20" t="s">
        <v>220</v>
      </c>
      <c r="K101" s="20" t="s">
        <v>224</v>
      </c>
      <c r="L101" s="20"/>
      <c r="M101" s="20" t="s">
        <v>221</v>
      </c>
      <c r="N101" s="20">
        <v>2</v>
      </c>
      <c r="O101" s="20" t="s">
        <v>272</v>
      </c>
      <c r="P101" s="20"/>
      <c r="Q101" s="20" t="s">
        <v>233</v>
      </c>
      <c r="R101" s="20"/>
      <c r="S101" s="20">
        <v>5</v>
      </c>
      <c r="T101" s="20">
        <v>7</v>
      </c>
      <c r="U101" s="20">
        <v>5</v>
      </c>
      <c r="V101" s="20">
        <v>5</v>
      </c>
      <c r="W101" s="20">
        <v>7</v>
      </c>
      <c r="X101" s="20">
        <v>7</v>
      </c>
      <c r="Y101" s="20">
        <v>5</v>
      </c>
      <c r="Z101" s="20"/>
      <c r="AA101" s="20"/>
      <c r="AB101" s="20">
        <v>6</v>
      </c>
      <c r="AC101" s="20"/>
      <c r="AD101" s="20"/>
      <c r="AE101" s="20">
        <v>6</v>
      </c>
      <c r="AF101" s="20">
        <v>5</v>
      </c>
      <c r="AG101" s="20">
        <v>5</v>
      </c>
      <c r="AH101" s="20"/>
      <c r="AI101" s="20"/>
      <c r="AJ101" s="20">
        <v>6</v>
      </c>
      <c r="AK101" s="20">
        <v>7</v>
      </c>
      <c r="AL101" s="18"/>
    </row>
    <row r="102" spans="1:38">
      <c r="A102" s="18"/>
      <c r="B102" s="170">
        <v>101</v>
      </c>
      <c r="C102" s="173">
        <v>45847</v>
      </c>
      <c r="D102" s="18" t="s">
        <v>215</v>
      </c>
      <c r="E102" s="18" t="s">
        <v>216</v>
      </c>
      <c r="F102" s="18" t="s">
        <v>235</v>
      </c>
      <c r="G102" s="18" t="s">
        <v>235</v>
      </c>
      <c r="H102" s="18" t="s">
        <v>218</v>
      </c>
      <c r="I102" s="20" t="s">
        <v>219</v>
      </c>
      <c r="J102" s="20" t="s">
        <v>232</v>
      </c>
      <c r="K102" s="20" t="s">
        <v>224</v>
      </c>
      <c r="L102" s="20"/>
      <c r="M102" s="20" t="s">
        <v>221</v>
      </c>
      <c r="N102" s="20">
        <v>1</v>
      </c>
      <c r="O102" s="20"/>
      <c r="P102" s="20"/>
      <c r="Q102" s="20" t="s">
        <v>233</v>
      </c>
      <c r="R102" s="20"/>
      <c r="S102" s="20">
        <v>4</v>
      </c>
      <c r="T102" s="20">
        <v>1</v>
      </c>
      <c r="U102" s="20">
        <v>4</v>
      </c>
      <c r="V102" s="20">
        <v>4</v>
      </c>
      <c r="W102" s="20">
        <v>7</v>
      </c>
      <c r="X102" s="20">
        <v>1</v>
      </c>
      <c r="Y102" s="20">
        <v>3</v>
      </c>
      <c r="Z102" s="20">
        <v>4</v>
      </c>
      <c r="AA102" s="20">
        <v>4</v>
      </c>
      <c r="AB102" s="20">
        <v>4</v>
      </c>
      <c r="AC102" s="20">
        <v>4</v>
      </c>
      <c r="AD102" s="20">
        <v>4</v>
      </c>
      <c r="AE102" s="20">
        <v>4</v>
      </c>
      <c r="AF102" s="20">
        <v>5</v>
      </c>
      <c r="AG102" s="20">
        <v>5</v>
      </c>
      <c r="AH102" s="20">
        <v>5</v>
      </c>
      <c r="AI102" s="20">
        <v>5</v>
      </c>
      <c r="AJ102" s="20">
        <v>6</v>
      </c>
      <c r="AK102" s="20">
        <v>1</v>
      </c>
      <c r="AL102" s="18" t="s">
        <v>259</v>
      </c>
    </row>
    <row r="103" spans="1:38">
      <c r="A103" s="18"/>
      <c r="B103" s="170">
        <v>102</v>
      </c>
      <c r="C103" s="173">
        <v>45847</v>
      </c>
      <c r="D103" s="18" t="s">
        <v>215</v>
      </c>
      <c r="E103" s="18" t="s">
        <v>216</v>
      </c>
      <c r="F103" s="18" t="s">
        <v>217</v>
      </c>
      <c r="G103" s="18" t="s">
        <v>217</v>
      </c>
      <c r="H103" s="18" t="s">
        <v>218</v>
      </c>
      <c r="I103" s="20" t="s">
        <v>227</v>
      </c>
      <c r="J103" s="20" t="s">
        <v>232</v>
      </c>
      <c r="K103" s="20" t="s">
        <v>224</v>
      </c>
      <c r="L103" s="20"/>
      <c r="M103" s="20" t="s">
        <v>221</v>
      </c>
      <c r="N103" s="20">
        <v>1</v>
      </c>
      <c r="O103" s="20"/>
      <c r="P103" s="20"/>
      <c r="Q103" s="20" t="s">
        <v>229</v>
      </c>
      <c r="R103" s="20"/>
      <c r="S103" s="20">
        <v>3</v>
      </c>
      <c r="T103" s="20">
        <v>1</v>
      </c>
      <c r="U103" s="20">
        <v>4</v>
      </c>
      <c r="V103" s="20">
        <v>3</v>
      </c>
      <c r="W103" s="20">
        <v>1</v>
      </c>
      <c r="X103" s="20">
        <v>1</v>
      </c>
      <c r="Y103" s="20">
        <v>4</v>
      </c>
      <c r="Z103" s="20">
        <v>2</v>
      </c>
      <c r="AA103" s="20">
        <v>4</v>
      </c>
      <c r="AB103" s="20">
        <v>2</v>
      </c>
      <c r="AC103" s="20">
        <v>4</v>
      </c>
      <c r="AD103" s="20">
        <v>3</v>
      </c>
      <c r="AE103" s="20">
        <v>4</v>
      </c>
      <c r="AF103" s="20">
        <v>4</v>
      </c>
      <c r="AG103" s="20">
        <v>4</v>
      </c>
      <c r="AH103" s="20">
        <v>3</v>
      </c>
      <c r="AI103" s="20">
        <v>3</v>
      </c>
      <c r="AJ103" s="20">
        <v>4</v>
      </c>
      <c r="AK103" s="20">
        <v>7</v>
      </c>
      <c r="AL103" s="18"/>
    </row>
    <row r="104" spans="1:38">
      <c r="A104" s="18"/>
      <c r="B104" s="170">
        <v>103</v>
      </c>
      <c r="C104" s="173">
        <v>45847</v>
      </c>
      <c r="D104" s="18" t="s">
        <v>215</v>
      </c>
      <c r="E104" s="18" t="s">
        <v>216</v>
      </c>
      <c r="F104" s="18" t="s">
        <v>230</v>
      </c>
      <c r="G104" s="18" t="s">
        <v>231</v>
      </c>
      <c r="H104" s="18" t="s">
        <v>218</v>
      </c>
      <c r="I104" s="20" t="s">
        <v>219</v>
      </c>
      <c r="J104" s="20" t="s">
        <v>232</v>
      </c>
      <c r="K104" s="20" t="s">
        <v>224</v>
      </c>
      <c r="L104" s="20"/>
      <c r="M104" s="20" t="s">
        <v>221</v>
      </c>
      <c r="N104" s="20">
        <v>2</v>
      </c>
      <c r="O104" s="20" t="s">
        <v>249</v>
      </c>
      <c r="P104" s="20"/>
      <c r="Q104" s="20" t="s">
        <v>233</v>
      </c>
      <c r="R104" s="20"/>
      <c r="S104" s="20">
        <v>3</v>
      </c>
      <c r="T104" s="20">
        <v>1</v>
      </c>
      <c r="U104" s="20">
        <v>3</v>
      </c>
      <c r="V104" s="20">
        <v>3</v>
      </c>
      <c r="W104" s="20">
        <v>1</v>
      </c>
      <c r="X104" s="20">
        <v>1</v>
      </c>
      <c r="Y104" s="20">
        <v>3</v>
      </c>
      <c r="Z104" s="20">
        <v>4</v>
      </c>
      <c r="AA104" s="20">
        <v>4</v>
      </c>
      <c r="AB104" s="20">
        <v>4</v>
      </c>
      <c r="AC104" s="20">
        <v>5</v>
      </c>
      <c r="AD104" s="20">
        <v>5</v>
      </c>
      <c r="AE104" s="20">
        <v>5</v>
      </c>
      <c r="AF104" s="20">
        <v>5</v>
      </c>
      <c r="AG104" s="20">
        <v>5</v>
      </c>
      <c r="AH104" s="20">
        <v>5</v>
      </c>
      <c r="AI104" s="20">
        <v>5</v>
      </c>
      <c r="AJ104" s="20">
        <v>5</v>
      </c>
      <c r="AK104" s="20">
        <v>7</v>
      </c>
      <c r="AL104" s="18"/>
    </row>
    <row r="105" spans="1:38">
      <c r="A105" s="18"/>
      <c r="B105" s="170">
        <v>104</v>
      </c>
      <c r="C105" s="173">
        <v>45847</v>
      </c>
      <c r="D105" s="18" t="s">
        <v>215</v>
      </c>
      <c r="E105" s="18" t="s">
        <v>216</v>
      </c>
      <c r="F105" s="18" t="s">
        <v>230</v>
      </c>
      <c r="G105" s="18" t="s">
        <v>231</v>
      </c>
      <c r="H105" s="18" t="s">
        <v>218</v>
      </c>
      <c r="I105" s="20" t="s">
        <v>223</v>
      </c>
      <c r="J105" s="20" t="s">
        <v>232</v>
      </c>
      <c r="K105" s="20" t="s">
        <v>224</v>
      </c>
      <c r="L105" s="20"/>
      <c r="M105" s="20" t="s">
        <v>221</v>
      </c>
      <c r="N105" s="20">
        <v>1</v>
      </c>
      <c r="O105" s="20"/>
      <c r="P105" s="20"/>
      <c r="Q105" s="20" t="s">
        <v>229</v>
      </c>
      <c r="R105" s="20"/>
      <c r="S105" s="20">
        <v>3</v>
      </c>
      <c r="T105" s="20">
        <v>1</v>
      </c>
      <c r="U105" s="20">
        <v>3</v>
      </c>
      <c r="V105" s="20">
        <v>3</v>
      </c>
      <c r="W105" s="20">
        <v>1</v>
      </c>
      <c r="X105" s="20">
        <v>1</v>
      </c>
      <c r="Y105" s="20">
        <v>3</v>
      </c>
      <c r="Z105" s="20">
        <v>2</v>
      </c>
      <c r="AA105" s="20">
        <v>2</v>
      </c>
      <c r="AB105" s="20">
        <v>2</v>
      </c>
      <c r="AC105" s="20">
        <v>3</v>
      </c>
      <c r="AD105" s="20">
        <v>2</v>
      </c>
      <c r="AE105" s="20">
        <v>4</v>
      </c>
      <c r="AF105" s="20">
        <v>4</v>
      </c>
      <c r="AG105" s="20">
        <v>3</v>
      </c>
      <c r="AH105" s="20">
        <v>2</v>
      </c>
      <c r="AI105" s="20">
        <v>2</v>
      </c>
      <c r="AJ105" s="20">
        <v>3</v>
      </c>
      <c r="AK105" s="20">
        <v>7</v>
      </c>
      <c r="AL105" s="18"/>
    </row>
    <row r="106" spans="1:38">
      <c r="A106" s="18"/>
      <c r="B106" s="170">
        <v>105</v>
      </c>
      <c r="C106" s="173">
        <v>45847</v>
      </c>
      <c r="D106" s="18" t="s">
        <v>215</v>
      </c>
      <c r="E106" s="18" t="s">
        <v>216</v>
      </c>
      <c r="F106" s="18" t="s">
        <v>230</v>
      </c>
      <c r="G106" s="18" t="s">
        <v>231</v>
      </c>
      <c r="H106" s="18" t="s">
        <v>218</v>
      </c>
      <c r="I106" s="20" t="s">
        <v>219</v>
      </c>
      <c r="J106" s="20" t="s">
        <v>232</v>
      </c>
      <c r="K106" s="20" t="s">
        <v>224</v>
      </c>
      <c r="L106" s="20"/>
      <c r="M106" s="20" t="s">
        <v>221</v>
      </c>
      <c r="N106" s="20">
        <v>1</v>
      </c>
      <c r="O106" s="20"/>
      <c r="P106" s="20"/>
      <c r="Q106" s="20" t="s">
        <v>233</v>
      </c>
      <c r="R106" s="20"/>
      <c r="S106" s="20">
        <v>1</v>
      </c>
      <c r="T106" s="20">
        <v>1</v>
      </c>
      <c r="U106" s="20">
        <v>2</v>
      </c>
      <c r="V106" s="20">
        <v>1</v>
      </c>
      <c r="W106" s="20">
        <v>1</v>
      </c>
      <c r="X106" s="20">
        <v>1</v>
      </c>
      <c r="Y106" s="20">
        <v>2</v>
      </c>
      <c r="Z106" s="20">
        <v>1</v>
      </c>
      <c r="AA106" s="20">
        <v>2</v>
      </c>
      <c r="AB106" s="20">
        <v>2</v>
      </c>
      <c r="AC106" s="20">
        <v>4</v>
      </c>
      <c r="AD106" s="20">
        <v>4</v>
      </c>
      <c r="AE106" s="20">
        <v>4</v>
      </c>
      <c r="AF106" s="20">
        <v>3</v>
      </c>
      <c r="AG106" s="20">
        <v>3</v>
      </c>
      <c r="AH106" s="20">
        <v>3</v>
      </c>
      <c r="AI106" s="20">
        <v>3</v>
      </c>
      <c r="AJ106" s="20">
        <v>3</v>
      </c>
      <c r="AK106" s="20">
        <v>7</v>
      </c>
      <c r="AL106" s="18"/>
    </row>
    <row r="107" spans="1:38">
      <c r="A107" s="18"/>
      <c r="B107" s="170">
        <v>106</v>
      </c>
      <c r="C107" s="173">
        <v>45847</v>
      </c>
      <c r="D107" s="18" t="s">
        <v>215</v>
      </c>
      <c r="E107" s="18" t="s">
        <v>216</v>
      </c>
      <c r="F107" s="18" t="s">
        <v>217</v>
      </c>
      <c r="G107" s="18" t="s">
        <v>217</v>
      </c>
      <c r="H107" s="18" t="s">
        <v>218</v>
      </c>
      <c r="I107" s="20" t="s">
        <v>227</v>
      </c>
      <c r="J107" s="20" t="s">
        <v>220</v>
      </c>
      <c r="K107" s="20" t="s">
        <v>224</v>
      </c>
      <c r="L107" s="20"/>
      <c r="M107" s="20" t="s">
        <v>221</v>
      </c>
      <c r="N107" s="20">
        <v>1</v>
      </c>
      <c r="O107" s="20"/>
      <c r="P107" s="20"/>
      <c r="Q107" s="20" t="s">
        <v>233</v>
      </c>
      <c r="R107" s="20"/>
      <c r="S107" s="20">
        <v>1</v>
      </c>
      <c r="T107" s="20">
        <v>1</v>
      </c>
      <c r="U107" s="20">
        <v>1</v>
      </c>
      <c r="V107" s="20">
        <v>1</v>
      </c>
      <c r="W107" s="20">
        <v>1</v>
      </c>
      <c r="X107" s="20">
        <v>1</v>
      </c>
      <c r="Y107" s="20">
        <v>1</v>
      </c>
      <c r="Z107" s="20">
        <v>1</v>
      </c>
      <c r="AA107" s="20">
        <v>5</v>
      </c>
      <c r="AB107" s="20">
        <v>2</v>
      </c>
      <c r="AC107" s="20">
        <v>5</v>
      </c>
      <c r="AD107" s="20">
        <v>6</v>
      </c>
      <c r="AE107" s="20">
        <v>6</v>
      </c>
      <c r="AF107" s="20">
        <v>4</v>
      </c>
      <c r="AG107" s="20">
        <v>4</v>
      </c>
      <c r="AH107" s="20">
        <v>4</v>
      </c>
      <c r="AI107" s="20">
        <v>4</v>
      </c>
      <c r="AJ107" s="20">
        <v>4</v>
      </c>
      <c r="AK107" s="20">
        <v>7</v>
      </c>
      <c r="AL107" s="18"/>
    </row>
    <row r="108" spans="1:38">
      <c r="A108" s="18"/>
      <c r="B108" s="170">
        <v>107</v>
      </c>
      <c r="C108" s="173">
        <v>45848</v>
      </c>
      <c r="D108" s="18" t="s">
        <v>215</v>
      </c>
      <c r="E108" s="18" t="s">
        <v>216</v>
      </c>
      <c r="F108" s="18" t="s">
        <v>226</v>
      </c>
      <c r="G108" s="18" t="s">
        <v>226</v>
      </c>
      <c r="H108" s="18" t="s">
        <v>218</v>
      </c>
      <c r="I108" s="20" t="s">
        <v>223</v>
      </c>
      <c r="J108" s="20" t="s">
        <v>220</v>
      </c>
      <c r="K108" s="20" t="s">
        <v>224</v>
      </c>
      <c r="L108" s="20"/>
      <c r="M108" s="20" t="s">
        <v>221</v>
      </c>
      <c r="N108" s="20">
        <v>1</v>
      </c>
      <c r="O108" s="20"/>
      <c r="P108" s="20"/>
      <c r="Q108" s="20" t="s">
        <v>233</v>
      </c>
      <c r="R108" s="20"/>
      <c r="S108" s="20">
        <v>1</v>
      </c>
      <c r="T108" s="20">
        <v>1</v>
      </c>
      <c r="U108" s="20">
        <v>1</v>
      </c>
      <c r="V108" s="20">
        <v>1</v>
      </c>
      <c r="W108" s="20">
        <v>1</v>
      </c>
      <c r="X108" s="20">
        <v>1</v>
      </c>
      <c r="Y108" s="20">
        <v>1</v>
      </c>
      <c r="Z108" s="20">
        <v>1</v>
      </c>
      <c r="AA108" s="20">
        <v>5</v>
      </c>
      <c r="AB108" s="20">
        <v>5</v>
      </c>
      <c r="AC108" s="20">
        <v>5</v>
      </c>
      <c r="AD108" s="20">
        <v>6</v>
      </c>
      <c r="AE108" s="20">
        <v>6</v>
      </c>
      <c r="AF108" s="20">
        <v>2</v>
      </c>
      <c r="AG108" s="20">
        <v>2</v>
      </c>
      <c r="AH108" s="20">
        <v>2</v>
      </c>
      <c r="AI108" s="20">
        <v>2</v>
      </c>
      <c r="AJ108" s="20">
        <v>4</v>
      </c>
      <c r="AK108" s="20">
        <v>7</v>
      </c>
      <c r="AL108" s="18"/>
    </row>
    <row r="109" spans="1:38">
      <c r="A109" s="18"/>
      <c r="B109" s="170">
        <v>108</v>
      </c>
      <c r="C109" s="173">
        <v>45848</v>
      </c>
      <c r="D109" s="18" t="s">
        <v>215</v>
      </c>
      <c r="E109" s="18" t="s">
        <v>216</v>
      </c>
      <c r="F109" s="18" t="s">
        <v>217</v>
      </c>
      <c r="G109" s="18" t="s">
        <v>217</v>
      </c>
      <c r="H109" s="18" t="s">
        <v>218</v>
      </c>
      <c r="I109" s="20" t="s">
        <v>219</v>
      </c>
      <c r="J109" s="20" t="s">
        <v>232</v>
      </c>
      <c r="K109" s="20" t="s">
        <v>224</v>
      </c>
      <c r="L109" s="20"/>
      <c r="M109" s="20" t="s">
        <v>221</v>
      </c>
      <c r="N109" s="20">
        <v>1</v>
      </c>
      <c r="O109" s="20"/>
      <c r="P109" s="20"/>
      <c r="Q109" s="20" t="s">
        <v>222</v>
      </c>
      <c r="R109" s="20"/>
      <c r="S109" s="20">
        <v>3</v>
      </c>
      <c r="T109" s="20">
        <v>7</v>
      </c>
      <c r="U109" s="20">
        <v>1</v>
      </c>
      <c r="V109" s="20">
        <v>2</v>
      </c>
      <c r="W109" s="20">
        <v>7</v>
      </c>
      <c r="X109" s="20">
        <v>1</v>
      </c>
      <c r="Y109" s="20">
        <v>3</v>
      </c>
      <c r="Z109" s="20">
        <v>1</v>
      </c>
      <c r="AA109" s="20">
        <v>3</v>
      </c>
      <c r="AB109" s="20">
        <v>4</v>
      </c>
      <c r="AC109" s="20">
        <v>3</v>
      </c>
      <c r="AD109" s="20">
        <v>3</v>
      </c>
      <c r="AE109" s="20">
        <v>4</v>
      </c>
      <c r="AF109" s="20">
        <v>3</v>
      </c>
      <c r="AG109" s="20">
        <v>3</v>
      </c>
      <c r="AH109" s="20">
        <v>4</v>
      </c>
      <c r="AI109" s="20">
        <v>4</v>
      </c>
      <c r="AJ109" s="20">
        <v>4</v>
      </c>
      <c r="AK109" s="20">
        <v>7</v>
      </c>
      <c r="AL109" s="18"/>
    </row>
    <row r="110" spans="1:38">
      <c r="A110" s="18"/>
      <c r="B110" s="170">
        <v>109</v>
      </c>
      <c r="C110" s="173">
        <v>45848</v>
      </c>
      <c r="D110" s="18" t="s">
        <v>215</v>
      </c>
      <c r="E110" s="18" t="s">
        <v>216</v>
      </c>
      <c r="F110" s="18" t="s">
        <v>230</v>
      </c>
      <c r="G110" s="18" t="s">
        <v>231</v>
      </c>
      <c r="H110" s="18" t="s">
        <v>218</v>
      </c>
      <c r="I110" s="20" t="s">
        <v>223</v>
      </c>
      <c r="J110" s="20" t="s">
        <v>220</v>
      </c>
      <c r="K110" s="20" t="s">
        <v>224</v>
      </c>
      <c r="L110" s="20"/>
      <c r="M110" s="20" t="s">
        <v>221</v>
      </c>
      <c r="N110" s="20">
        <v>1</v>
      </c>
      <c r="O110" s="20"/>
      <c r="P110" s="20"/>
      <c r="Q110" s="20" t="s">
        <v>233</v>
      </c>
      <c r="R110" s="20"/>
      <c r="S110" s="20">
        <v>2</v>
      </c>
      <c r="T110" s="20">
        <v>1</v>
      </c>
      <c r="U110" s="20">
        <v>1</v>
      </c>
      <c r="V110" s="20">
        <v>1</v>
      </c>
      <c r="W110" s="20">
        <v>1</v>
      </c>
      <c r="X110" s="20">
        <v>1</v>
      </c>
      <c r="Y110" s="20">
        <v>3</v>
      </c>
      <c r="Z110" s="20">
        <v>2</v>
      </c>
      <c r="AA110" s="20">
        <v>3</v>
      </c>
      <c r="AB110" s="20">
        <v>3</v>
      </c>
      <c r="AC110" s="20">
        <v>4</v>
      </c>
      <c r="AD110" s="20">
        <v>4</v>
      </c>
      <c r="AE110" s="20">
        <v>4</v>
      </c>
      <c r="AF110" s="20">
        <v>4</v>
      </c>
      <c r="AG110" s="20">
        <v>3</v>
      </c>
      <c r="AH110" s="20">
        <v>3</v>
      </c>
      <c r="AI110" s="20">
        <v>4</v>
      </c>
      <c r="AJ110" s="20">
        <v>4</v>
      </c>
      <c r="AK110" s="20">
        <v>7</v>
      </c>
      <c r="AL110" s="18"/>
    </row>
    <row r="111" spans="1:38">
      <c r="A111" s="18"/>
      <c r="B111" s="170">
        <v>110</v>
      </c>
      <c r="C111" s="173">
        <v>45848</v>
      </c>
      <c r="D111" s="18" t="s">
        <v>215</v>
      </c>
      <c r="E111" s="18" t="s">
        <v>216</v>
      </c>
      <c r="F111" s="18" t="s">
        <v>230</v>
      </c>
      <c r="G111" s="18" t="s">
        <v>231</v>
      </c>
      <c r="H111" s="18" t="s">
        <v>218</v>
      </c>
      <c r="I111" s="20" t="s">
        <v>219</v>
      </c>
      <c r="J111" s="20" t="s">
        <v>220</v>
      </c>
      <c r="K111" s="20" t="s">
        <v>224</v>
      </c>
      <c r="L111" s="20"/>
      <c r="M111" s="20" t="s">
        <v>221</v>
      </c>
      <c r="N111" s="20">
        <v>1</v>
      </c>
      <c r="O111" s="20"/>
      <c r="P111" s="20"/>
      <c r="Q111" s="20" t="s">
        <v>233</v>
      </c>
      <c r="R111" s="20"/>
      <c r="S111" s="20">
        <v>5</v>
      </c>
      <c r="T111" s="20">
        <v>7</v>
      </c>
      <c r="U111" s="20">
        <v>5</v>
      </c>
      <c r="V111" s="20">
        <v>5</v>
      </c>
      <c r="W111" s="20">
        <v>7</v>
      </c>
      <c r="X111" s="20">
        <v>7</v>
      </c>
      <c r="Y111" s="20">
        <v>5</v>
      </c>
      <c r="Z111" s="20"/>
      <c r="AA111" s="20"/>
      <c r="AB111" s="20">
        <v>3</v>
      </c>
      <c r="AC111" s="20"/>
      <c r="AD111" s="20"/>
      <c r="AE111" s="20">
        <v>6</v>
      </c>
      <c r="AF111" s="20">
        <v>6</v>
      </c>
      <c r="AG111" s="20">
        <v>6</v>
      </c>
      <c r="AH111" s="20"/>
      <c r="AI111" s="20"/>
      <c r="AJ111" s="20">
        <v>6</v>
      </c>
      <c r="AK111" s="20">
        <v>7</v>
      </c>
      <c r="AL111" s="18"/>
    </row>
    <row r="112" spans="1:38">
      <c r="A112" s="18"/>
      <c r="B112" s="170">
        <v>111</v>
      </c>
      <c r="C112" s="173">
        <v>45848</v>
      </c>
      <c r="D112" s="18" t="s">
        <v>215</v>
      </c>
      <c r="E112" s="18" t="s">
        <v>216</v>
      </c>
      <c r="F112" s="18" t="s">
        <v>226</v>
      </c>
      <c r="G112" s="18" t="s">
        <v>226</v>
      </c>
      <c r="H112" s="18" t="s">
        <v>218</v>
      </c>
      <c r="I112" s="20" t="s">
        <v>219</v>
      </c>
      <c r="J112" s="20" t="s">
        <v>220</v>
      </c>
      <c r="K112" s="20" t="s">
        <v>224</v>
      </c>
      <c r="L112" s="20"/>
      <c r="M112" s="20" t="s">
        <v>221</v>
      </c>
      <c r="N112" s="20">
        <v>2</v>
      </c>
      <c r="O112" s="20" t="s">
        <v>274</v>
      </c>
      <c r="P112" s="20"/>
      <c r="Q112" s="20" t="s">
        <v>233</v>
      </c>
      <c r="R112" s="20"/>
      <c r="S112" s="20">
        <v>4</v>
      </c>
      <c r="T112" s="20">
        <v>7</v>
      </c>
      <c r="U112" s="20">
        <v>4</v>
      </c>
      <c r="V112" s="20">
        <v>4</v>
      </c>
      <c r="W112" s="20">
        <v>7</v>
      </c>
      <c r="X112" s="20">
        <v>7</v>
      </c>
      <c r="Y112" s="20">
        <v>4</v>
      </c>
      <c r="Z112" s="20"/>
      <c r="AA112" s="20"/>
      <c r="AB112" s="20">
        <v>4</v>
      </c>
      <c r="AC112" s="20"/>
      <c r="AD112" s="20"/>
      <c r="AE112" s="20">
        <v>5</v>
      </c>
      <c r="AF112" s="20">
        <v>5</v>
      </c>
      <c r="AG112" s="20">
        <v>4</v>
      </c>
      <c r="AH112" s="20"/>
      <c r="AI112" s="20"/>
      <c r="AJ112" s="20">
        <v>6</v>
      </c>
      <c r="AK112" s="20">
        <v>7</v>
      </c>
      <c r="AL112" s="18"/>
    </row>
    <row r="113" spans="1:38">
      <c r="A113" s="18"/>
      <c r="B113" s="170">
        <v>112</v>
      </c>
      <c r="C113" s="173">
        <v>45848</v>
      </c>
      <c r="D113" s="18" t="s">
        <v>215</v>
      </c>
      <c r="E113" s="18" t="s">
        <v>216</v>
      </c>
      <c r="F113" s="18" t="s">
        <v>230</v>
      </c>
      <c r="G113" s="18" t="s">
        <v>231</v>
      </c>
      <c r="H113" s="18" t="s">
        <v>218</v>
      </c>
      <c r="I113" s="20" t="s">
        <v>223</v>
      </c>
      <c r="J113" s="20" t="s">
        <v>220</v>
      </c>
      <c r="K113" s="20" t="s">
        <v>224</v>
      </c>
      <c r="L113" s="20"/>
      <c r="M113" s="20" t="s">
        <v>221</v>
      </c>
      <c r="N113" s="20">
        <v>2</v>
      </c>
      <c r="O113" s="20" t="s">
        <v>272</v>
      </c>
      <c r="P113" s="20"/>
      <c r="Q113" s="20" t="s">
        <v>233</v>
      </c>
      <c r="R113" s="20"/>
      <c r="S113" s="20">
        <v>4</v>
      </c>
      <c r="T113" s="20">
        <v>7</v>
      </c>
      <c r="U113" s="20">
        <v>3</v>
      </c>
      <c r="V113" s="20">
        <v>3</v>
      </c>
      <c r="W113" s="20">
        <v>7</v>
      </c>
      <c r="X113" s="20">
        <v>7</v>
      </c>
      <c r="Y113" s="20">
        <v>4</v>
      </c>
      <c r="Z113" s="20"/>
      <c r="AA113" s="20"/>
      <c r="AB113" s="20">
        <v>2</v>
      </c>
      <c r="AC113" s="20"/>
      <c r="AD113" s="20"/>
      <c r="AE113" s="20">
        <v>4</v>
      </c>
      <c r="AF113" s="20">
        <v>4</v>
      </c>
      <c r="AG113" s="20">
        <v>4</v>
      </c>
      <c r="AH113" s="20"/>
      <c r="AI113" s="20"/>
      <c r="AJ113" s="20">
        <v>5</v>
      </c>
      <c r="AK113" s="20">
        <v>7</v>
      </c>
      <c r="AL113" s="18"/>
    </row>
    <row r="114" spans="1:38">
      <c r="A114" s="18"/>
      <c r="B114" s="170">
        <v>113</v>
      </c>
      <c r="C114" s="173">
        <v>45848</v>
      </c>
      <c r="D114" s="18" t="s">
        <v>215</v>
      </c>
      <c r="E114" s="18" t="s">
        <v>216</v>
      </c>
      <c r="F114" s="18" t="s">
        <v>217</v>
      </c>
      <c r="G114" s="18" t="s">
        <v>217</v>
      </c>
      <c r="H114" s="18" t="s">
        <v>218</v>
      </c>
      <c r="I114" s="20" t="s">
        <v>223</v>
      </c>
      <c r="J114" s="20" t="s">
        <v>232</v>
      </c>
      <c r="K114" s="20" t="s">
        <v>224</v>
      </c>
      <c r="L114" s="20"/>
      <c r="M114" s="20" t="s">
        <v>221</v>
      </c>
      <c r="N114" s="20">
        <v>1</v>
      </c>
      <c r="O114" s="20"/>
      <c r="P114" s="20"/>
      <c r="Q114" s="20" t="s">
        <v>233</v>
      </c>
      <c r="R114" s="20"/>
      <c r="S114" s="20">
        <v>7</v>
      </c>
      <c r="T114" s="20">
        <v>7</v>
      </c>
      <c r="U114" s="20">
        <v>6</v>
      </c>
      <c r="V114" s="20">
        <v>6</v>
      </c>
      <c r="W114" s="20">
        <v>7</v>
      </c>
      <c r="X114" s="20">
        <v>7</v>
      </c>
      <c r="Y114" s="20">
        <v>7</v>
      </c>
      <c r="Z114" s="20"/>
      <c r="AA114" s="20"/>
      <c r="AB114" s="20">
        <v>3</v>
      </c>
      <c r="AC114" s="20"/>
      <c r="AD114" s="20"/>
      <c r="AE114" s="20">
        <v>7</v>
      </c>
      <c r="AF114" s="20">
        <v>6</v>
      </c>
      <c r="AG114" s="20">
        <v>6</v>
      </c>
      <c r="AH114" s="20"/>
      <c r="AI114" s="20"/>
      <c r="AJ114" s="20">
        <v>7</v>
      </c>
      <c r="AK114" s="20">
        <v>7</v>
      </c>
      <c r="AL114" s="18"/>
    </row>
    <row r="115" spans="1:38">
      <c r="A115" s="18"/>
      <c r="B115" s="170">
        <v>114</v>
      </c>
      <c r="C115" s="173">
        <v>45848</v>
      </c>
      <c r="D115" s="18" t="s">
        <v>215</v>
      </c>
      <c r="E115" s="18" t="s">
        <v>216</v>
      </c>
      <c r="F115" s="18" t="s">
        <v>217</v>
      </c>
      <c r="G115" s="18" t="s">
        <v>217</v>
      </c>
      <c r="H115" s="18" t="s">
        <v>218</v>
      </c>
      <c r="I115" s="20" t="s">
        <v>234</v>
      </c>
      <c r="J115" s="20" t="s">
        <v>232</v>
      </c>
      <c r="K115" s="20" t="s">
        <v>224</v>
      </c>
      <c r="L115" s="20"/>
      <c r="M115" s="20" t="s">
        <v>221</v>
      </c>
      <c r="N115" s="20">
        <v>1</v>
      </c>
      <c r="O115" s="20"/>
      <c r="P115" s="20"/>
      <c r="Q115" s="20" t="s">
        <v>233</v>
      </c>
      <c r="R115" s="20"/>
      <c r="S115" s="20">
        <v>4</v>
      </c>
      <c r="T115" s="20">
        <v>7</v>
      </c>
      <c r="U115" s="20">
        <v>3</v>
      </c>
      <c r="V115" s="20">
        <v>3</v>
      </c>
      <c r="W115" s="20">
        <v>7</v>
      </c>
      <c r="X115" s="20">
        <v>7</v>
      </c>
      <c r="Y115" s="20">
        <v>4</v>
      </c>
      <c r="Z115" s="20">
        <v>4</v>
      </c>
      <c r="AA115" s="20">
        <v>4</v>
      </c>
      <c r="AB115" s="20">
        <v>2</v>
      </c>
      <c r="AC115" s="20">
        <v>5</v>
      </c>
      <c r="AD115" s="20">
        <v>4</v>
      </c>
      <c r="AE115" s="20">
        <v>5</v>
      </c>
      <c r="AF115" s="20">
        <v>4</v>
      </c>
      <c r="AG115" s="20">
        <v>5</v>
      </c>
      <c r="AH115" s="20">
        <v>4</v>
      </c>
      <c r="AI115" s="20">
        <v>4</v>
      </c>
      <c r="AJ115" s="20">
        <v>4</v>
      </c>
      <c r="AK115" s="20">
        <v>1</v>
      </c>
      <c r="AL115" s="18" t="s">
        <v>275</v>
      </c>
    </row>
    <row r="116" spans="1:38">
      <c r="A116" s="18"/>
      <c r="B116" s="170">
        <v>115</v>
      </c>
      <c r="C116" s="173">
        <v>45848</v>
      </c>
      <c r="D116" s="18" t="s">
        <v>215</v>
      </c>
      <c r="E116" s="18" t="s">
        <v>216</v>
      </c>
      <c r="F116" s="18" t="s">
        <v>226</v>
      </c>
      <c r="G116" s="18" t="s">
        <v>226</v>
      </c>
      <c r="H116" s="18" t="s">
        <v>218</v>
      </c>
      <c r="I116" s="20" t="s">
        <v>223</v>
      </c>
      <c r="J116" s="20" t="s">
        <v>232</v>
      </c>
      <c r="K116" s="20" t="s">
        <v>224</v>
      </c>
      <c r="L116" s="20"/>
      <c r="M116" s="20" t="s">
        <v>221</v>
      </c>
      <c r="N116" s="20">
        <v>1</v>
      </c>
      <c r="O116" s="20"/>
      <c r="P116" s="20"/>
      <c r="Q116" s="20" t="s">
        <v>233</v>
      </c>
      <c r="R116" s="20"/>
      <c r="S116" s="20">
        <v>5</v>
      </c>
      <c r="T116" s="20">
        <v>7</v>
      </c>
      <c r="U116" s="20">
        <v>4</v>
      </c>
      <c r="V116" s="20">
        <v>4</v>
      </c>
      <c r="W116" s="20">
        <v>7</v>
      </c>
      <c r="X116" s="20">
        <v>1</v>
      </c>
      <c r="Y116" s="20">
        <v>2</v>
      </c>
      <c r="Z116" s="20">
        <v>5</v>
      </c>
      <c r="AA116" s="20">
        <v>5</v>
      </c>
      <c r="AB116" s="20">
        <v>5</v>
      </c>
      <c r="AC116" s="20">
        <v>6</v>
      </c>
      <c r="AD116" s="20">
        <v>6</v>
      </c>
      <c r="AE116" s="20">
        <v>6</v>
      </c>
      <c r="AF116" s="20">
        <v>5</v>
      </c>
      <c r="AG116" s="20">
        <v>5</v>
      </c>
      <c r="AH116" s="20">
        <v>4</v>
      </c>
      <c r="AI116" s="20">
        <v>4</v>
      </c>
      <c r="AJ116" s="20">
        <v>4</v>
      </c>
      <c r="AK116" s="20">
        <v>7</v>
      </c>
      <c r="AL116" s="18"/>
    </row>
    <row r="117" spans="1:38">
      <c r="A117" s="18"/>
      <c r="B117" s="170">
        <v>116</v>
      </c>
      <c r="C117" s="173">
        <v>45848</v>
      </c>
      <c r="D117" s="18" t="s">
        <v>215</v>
      </c>
      <c r="E117" s="18" t="s">
        <v>216</v>
      </c>
      <c r="F117" s="18" t="s">
        <v>230</v>
      </c>
      <c r="G117" s="18" t="s">
        <v>231</v>
      </c>
      <c r="H117" s="18" t="s">
        <v>218</v>
      </c>
      <c r="I117" s="20" t="s">
        <v>223</v>
      </c>
      <c r="J117" s="20" t="s">
        <v>232</v>
      </c>
      <c r="K117" s="20" t="s">
        <v>224</v>
      </c>
      <c r="L117" s="20"/>
      <c r="M117" s="20" t="s">
        <v>221</v>
      </c>
      <c r="N117" s="20">
        <v>1</v>
      </c>
      <c r="O117" s="20"/>
      <c r="P117" s="20"/>
      <c r="Q117" s="20" t="s">
        <v>233</v>
      </c>
      <c r="R117" s="20"/>
      <c r="S117" s="20">
        <v>6</v>
      </c>
      <c r="T117" s="20">
        <v>7</v>
      </c>
      <c r="U117" s="20">
        <v>5</v>
      </c>
      <c r="V117" s="20">
        <v>5</v>
      </c>
      <c r="W117" s="20">
        <v>7</v>
      </c>
      <c r="X117" s="20">
        <v>7</v>
      </c>
      <c r="Y117" s="20">
        <v>3</v>
      </c>
      <c r="Z117" s="20"/>
      <c r="AA117" s="20"/>
      <c r="AB117" s="20">
        <v>2</v>
      </c>
      <c r="AC117" s="20"/>
      <c r="AD117" s="20"/>
      <c r="AE117" s="20">
        <v>6</v>
      </c>
      <c r="AF117" s="20">
        <v>6</v>
      </c>
      <c r="AG117" s="20">
        <v>5</v>
      </c>
      <c r="AH117" s="20"/>
      <c r="AI117" s="20"/>
      <c r="AJ117" s="20">
        <v>6</v>
      </c>
      <c r="AK117" s="20">
        <v>7</v>
      </c>
      <c r="AL117" s="18"/>
    </row>
    <row r="118" spans="1:38">
      <c r="A118" s="18"/>
      <c r="B118" s="170">
        <v>117</v>
      </c>
      <c r="C118" s="173">
        <v>45849</v>
      </c>
      <c r="D118" s="18" t="s">
        <v>215</v>
      </c>
      <c r="E118" s="18" t="s">
        <v>216</v>
      </c>
      <c r="F118" s="18" t="s">
        <v>230</v>
      </c>
      <c r="G118" s="18" t="s">
        <v>231</v>
      </c>
      <c r="H118" s="18" t="s">
        <v>218</v>
      </c>
      <c r="I118" s="20" t="s">
        <v>219</v>
      </c>
      <c r="J118" s="20" t="s">
        <v>232</v>
      </c>
      <c r="K118" s="20" t="s">
        <v>224</v>
      </c>
      <c r="L118" s="20"/>
      <c r="M118" s="20" t="s">
        <v>221</v>
      </c>
      <c r="N118" s="20">
        <v>1</v>
      </c>
      <c r="O118" s="20"/>
      <c r="P118" s="20"/>
      <c r="Q118" s="20" t="s">
        <v>233</v>
      </c>
      <c r="R118" s="20"/>
      <c r="S118" s="20">
        <v>1</v>
      </c>
      <c r="T118" s="20">
        <v>7</v>
      </c>
      <c r="U118" s="20">
        <v>1</v>
      </c>
      <c r="V118" s="20">
        <v>1</v>
      </c>
      <c r="W118" s="20">
        <v>7</v>
      </c>
      <c r="X118" s="20">
        <v>1</v>
      </c>
      <c r="Y118" s="20">
        <v>1</v>
      </c>
      <c r="Z118" s="20">
        <v>3</v>
      </c>
      <c r="AA118" s="20">
        <v>3</v>
      </c>
      <c r="AB118" s="20">
        <v>2</v>
      </c>
      <c r="AC118" s="20">
        <v>5</v>
      </c>
      <c r="AD118" s="20">
        <v>4</v>
      </c>
      <c r="AE118" s="20">
        <v>1</v>
      </c>
      <c r="AF118" s="20">
        <v>3</v>
      </c>
      <c r="AG118" s="20">
        <v>3</v>
      </c>
      <c r="AH118" s="20">
        <v>3</v>
      </c>
      <c r="AI118" s="20">
        <v>3</v>
      </c>
      <c r="AJ118" s="20">
        <v>3</v>
      </c>
      <c r="AK118" s="20">
        <v>1</v>
      </c>
      <c r="AL118" s="18" t="s">
        <v>276</v>
      </c>
    </row>
    <row r="119" spans="1:38">
      <c r="A119" s="18"/>
      <c r="B119" s="170">
        <v>118</v>
      </c>
      <c r="C119" s="173">
        <v>45849</v>
      </c>
      <c r="D119" s="18" t="s">
        <v>215</v>
      </c>
      <c r="E119" s="18" t="s">
        <v>216</v>
      </c>
      <c r="F119" s="18" t="s">
        <v>217</v>
      </c>
      <c r="G119" s="18" t="s">
        <v>217</v>
      </c>
      <c r="H119" s="18" t="s">
        <v>218</v>
      </c>
      <c r="I119" s="20" t="s">
        <v>223</v>
      </c>
      <c r="J119" s="20" t="s">
        <v>220</v>
      </c>
      <c r="K119" s="20" t="s">
        <v>224</v>
      </c>
      <c r="L119" s="20"/>
      <c r="M119" s="20" t="s">
        <v>221</v>
      </c>
      <c r="N119" s="20">
        <v>1</v>
      </c>
      <c r="O119" s="20"/>
      <c r="P119" s="20"/>
      <c r="Q119" s="20" t="s">
        <v>233</v>
      </c>
      <c r="R119" s="20"/>
      <c r="S119" s="20">
        <v>3</v>
      </c>
      <c r="T119" s="20">
        <v>7</v>
      </c>
      <c r="U119" s="20">
        <v>4</v>
      </c>
      <c r="V119" s="20">
        <v>4</v>
      </c>
      <c r="W119" s="20">
        <v>7</v>
      </c>
      <c r="X119" s="20">
        <v>7</v>
      </c>
      <c r="Y119" s="20">
        <v>4</v>
      </c>
      <c r="Z119" s="20">
        <v>5</v>
      </c>
      <c r="AA119" s="20">
        <v>5</v>
      </c>
      <c r="AB119" s="20">
        <v>3</v>
      </c>
      <c r="AC119" s="20">
        <v>7</v>
      </c>
      <c r="AD119" s="20">
        <v>6</v>
      </c>
      <c r="AE119" s="20">
        <v>6</v>
      </c>
      <c r="AF119" s="20">
        <v>6</v>
      </c>
      <c r="AG119" s="20">
        <v>6</v>
      </c>
      <c r="AH119" s="20">
        <v>5</v>
      </c>
      <c r="AI119" s="20">
        <v>5</v>
      </c>
      <c r="AJ119" s="20">
        <v>5</v>
      </c>
      <c r="AK119" s="20">
        <v>7</v>
      </c>
      <c r="AL119" s="18"/>
    </row>
    <row r="120" spans="1:38">
      <c r="A120" s="18"/>
      <c r="B120" s="170">
        <v>119</v>
      </c>
      <c r="C120" s="173">
        <v>45849</v>
      </c>
      <c r="D120" s="18" t="s">
        <v>215</v>
      </c>
      <c r="E120" s="18" t="s">
        <v>216</v>
      </c>
      <c r="F120" s="18" t="s">
        <v>235</v>
      </c>
      <c r="G120" s="18" t="s">
        <v>235</v>
      </c>
      <c r="H120" s="18" t="s">
        <v>218</v>
      </c>
      <c r="I120" s="20" t="s">
        <v>219</v>
      </c>
      <c r="J120" s="20" t="s">
        <v>220</v>
      </c>
      <c r="K120" s="20" t="s">
        <v>224</v>
      </c>
      <c r="L120" s="20"/>
      <c r="M120" s="20" t="s">
        <v>221</v>
      </c>
      <c r="N120" s="20">
        <v>2</v>
      </c>
      <c r="O120" s="20" t="s">
        <v>249</v>
      </c>
      <c r="P120" s="20"/>
      <c r="Q120" s="20" t="s">
        <v>233</v>
      </c>
      <c r="R120" s="20"/>
      <c r="S120" s="20">
        <v>5</v>
      </c>
      <c r="T120" s="20">
        <v>7</v>
      </c>
      <c r="U120" s="20">
        <v>4</v>
      </c>
      <c r="V120" s="20">
        <v>4</v>
      </c>
      <c r="W120" s="20">
        <v>7</v>
      </c>
      <c r="X120" s="20">
        <v>7</v>
      </c>
      <c r="Y120" s="20">
        <v>5</v>
      </c>
      <c r="Z120" s="20"/>
      <c r="AA120" s="20"/>
      <c r="AB120" s="20">
        <v>3</v>
      </c>
      <c r="AC120" s="20"/>
      <c r="AD120" s="20"/>
      <c r="AE120" s="20">
        <v>5</v>
      </c>
      <c r="AF120" s="20">
        <v>4</v>
      </c>
      <c r="AG120" s="20">
        <v>5</v>
      </c>
      <c r="AH120" s="20"/>
      <c r="AI120" s="20"/>
      <c r="AJ120" s="20">
        <v>5</v>
      </c>
      <c r="AK120" s="20">
        <v>7</v>
      </c>
      <c r="AL120" s="18"/>
    </row>
    <row r="121" spans="1:38">
      <c r="A121" s="18"/>
      <c r="B121" s="170">
        <v>120</v>
      </c>
      <c r="C121" s="173">
        <v>45849</v>
      </c>
      <c r="D121" s="18" t="s">
        <v>215</v>
      </c>
      <c r="E121" s="18" t="s">
        <v>216</v>
      </c>
      <c r="F121" s="18" t="s">
        <v>230</v>
      </c>
      <c r="G121" s="18" t="s">
        <v>231</v>
      </c>
      <c r="H121" s="18" t="s">
        <v>218</v>
      </c>
      <c r="I121" s="20" t="s">
        <v>223</v>
      </c>
      <c r="J121" s="20" t="s">
        <v>220</v>
      </c>
      <c r="K121" s="20" t="s">
        <v>224</v>
      </c>
      <c r="L121" s="20"/>
      <c r="M121" s="20" t="s">
        <v>221</v>
      </c>
      <c r="N121" s="20">
        <v>1</v>
      </c>
      <c r="O121" s="20"/>
      <c r="P121" s="20"/>
      <c r="Q121" s="20" t="s">
        <v>233</v>
      </c>
      <c r="R121" s="20"/>
      <c r="S121" s="20">
        <v>1</v>
      </c>
      <c r="T121" s="20">
        <v>1</v>
      </c>
      <c r="U121" s="20">
        <v>1</v>
      </c>
      <c r="V121" s="20">
        <v>1</v>
      </c>
      <c r="W121" s="20">
        <v>7</v>
      </c>
      <c r="X121" s="20">
        <v>1</v>
      </c>
      <c r="Y121" s="20">
        <v>1</v>
      </c>
      <c r="Z121" s="20">
        <v>2</v>
      </c>
      <c r="AA121" s="20">
        <v>3</v>
      </c>
      <c r="AB121" s="20">
        <v>4</v>
      </c>
      <c r="AC121" s="20">
        <v>5</v>
      </c>
      <c r="AD121" s="20">
        <v>4</v>
      </c>
      <c r="AE121" s="20">
        <v>4</v>
      </c>
      <c r="AF121" s="20">
        <v>4</v>
      </c>
      <c r="AG121" s="20">
        <v>4</v>
      </c>
      <c r="AH121" s="20">
        <v>4</v>
      </c>
      <c r="AI121" s="20">
        <v>4</v>
      </c>
      <c r="AJ121" s="20">
        <v>4</v>
      </c>
      <c r="AK121" s="20">
        <v>1</v>
      </c>
      <c r="AL121" s="18" t="s">
        <v>277</v>
      </c>
    </row>
    <row r="122" spans="1:38">
      <c r="A122" s="18"/>
      <c r="B122" s="170">
        <v>121</v>
      </c>
      <c r="C122" s="173">
        <v>45849</v>
      </c>
      <c r="D122" s="18" t="s">
        <v>215</v>
      </c>
      <c r="E122" s="18" t="s">
        <v>216</v>
      </c>
      <c r="F122" s="18" t="s">
        <v>226</v>
      </c>
      <c r="G122" s="18" t="s">
        <v>226</v>
      </c>
      <c r="H122" s="18" t="s">
        <v>218</v>
      </c>
      <c r="I122" s="20" t="s">
        <v>219</v>
      </c>
      <c r="J122" s="20" t="s">
        <v>220</v>
      </c>
      <c r="K122" s="20" t="s">
        <v>224</v>
      </c>
      <c r="L122" s="20"/>
      <c r="M122" s="20" t="s">
        <v>221</v>
      </c>
      <c r="N122" s="20">
        <v>1</v>
      </c>
      <c r="O122" s="20"/>
      <c r="P122" s="20"/>
      <c r="Q122" s="20" t="s">
        <v>233</v>
      </c>
      <c r="R122" s="20"/>
      <c r="S122" s="20">
        <v>4</v>
      </c>
      <c r="T122" s="20">
        <v>7</v>
      </c>
      <c r="U122" s="20">
        <v>3</v>
      </c>
      <c r="V122" s="20">
        <v>3</v>
      </c>
      <c r="W122" s="20">
        <v>7</v>
      </c>
      <c r="X122" s="20">
        <v>7</v>
      </c>
      <c r="Y122" s="20">
        <v>4</v>
      </c>
      <c r="Z122" s="20">
        <v>4</v>
      </c>
      <c r="AA122" s="20">
        <v>4</v>
      </c>
      <c r="AB122" s="20">
        <v>4</v>
      </c>
      <c r="AC122" s="20">
        <v>4</v>
      </c>
      <c r="AD122" s="20">
        <v>4</v>
      </c>
      <c r="AE122" s="20">
        <v>4</v>
      </c>
      <c r="AF122" s="20">
        <v>4</v>
      </c>
      <c r="AG122" s="20">
        <v>4</v>
      </c>
      <c r="AH122" s="20">
        <v>4</v>
      </c>
      <c r="AI122" s="20">
        <v>4</v>
      </c>
      <c r="AJ122" s="20">
        <v>4</v>
      </c>
      <c r="AK122" s="20">
        <v>7</v>
      </c>
      <c r="AL122" s="18"/>
    </row>
    <row r="123" spans="1:38">
      <c r="A123" s="18"/>
      <c r="B123" s="170">
        <v>122</v>
      </c>
      <c r="C123" s="173">
        <v>45849</v>
      </c>
      <c r="D123" s="18" t="s">
        <v>215</v>
      </c>
      <c r="E123" s="18" t="s">
        <v>216</v>
      </c>
      <c r="F123" s="18" t="s">
        <v>230</v>
      </c>
      <c r="G123" s="18" t="s">
        <v>231</v>
      </c>
      <c r="H123" s="18" t="s">
        <v>218</v>
      </c>
      <c r="I123" s="20" t="s">
        <v>227</v>
      </c>
      <c r="J123" s="20" t="s">
        <v>232</v>
      </c>
      <c r="K123" s="20" t="s">
        <v>224</v>
      </c>
      <c r="L123" s="20"/>
      <c r="M123" s="20" t="s">
        <v>221</v>
      </c>
      <c r="N123" s="20">
        <v>2</v>
      </c>
      <c r="O123" s="20" t="s">
        <v>278</v>
      </c>
      <c r="P123" s="20"/>
      <c r="Q123" s="20" t="s">
        <v>233</v>
      </c>
      <c r="R123" s="20"/>
      <c r="S123" s="20">
        <v>5</v>
      </c>
      <c r="T123" s="20">
        <v>7</v>
      </c>
      <c r="U123" s="20">
        <v>4</v>
      </c>
      <c r="V123" s="20">
        <v>4</v>
      </c>
      <c r="W123" s="20">
        <v>7</v>
      </c>
      <c r="X123" s="20">
        <v>7</v>
      </c>
      <c r="Y123" s="20">
        <v>5</v>
      </c>
      <c r="Z123" s="20"/>
      <c r="AA123" s="20"/>
      <c r="AB123" s="20">
        <v>4</v>
      </c>
      <c r="AC123" s="20"/>
      <c r="AD123" s="20"/>
      <c r="AE123" s="20">
        <v>6</v>
      </c>
      <c r="AF123" s="20">
        <v>6</v>
      </c>
      <c r="AG123" s="20">
        <v>6</v>
      </c>
      <c r="AH123" s="20"/>
      <c r="AI123" s="20"/>
      <c r="AJ123" s="20">
        <v>6</v>
      </c>
      <c r="AK123" s="20">
        <v>7</v>
      </c>
      <c r="AL123" s="18"/>
    </row>
    <row r="124" spans="1:38">
      <c r="A124" s="18"/>
      <c r="B124" s="170">
        <v>123</v>
      </c>
      <c r="C124" s="173">
        <v>45849</v>
      </c>
      <c r="D124" s="18" t="s">
        <v>215</v>
      </c>
      <c r="E124" s="18" t="s">
        <v>216</v>
      </c>
      <c r="F124" s="18" t="s">
        <v>230</v>
      </c>
      <c r="G124" s="18" t="s">
        <v>231</v>
      </c>
      <c r="H124" s="18" t="s">
        <v>218</v>
      </c>
      <c r="I124" s="20" t="s">
        <v>234</v>
      </c>
      <c r="J124" s="20" t="s">
        <v>232</v>
      </c>
      <c r="K124" s="20" t="s">
        <v>224</v>
      </c>
      <c r="L124" s="20"/>
      <c r="M124" s="20" t="s">
        <v>221</v>
      </c>
      <c r="N124" s="20">
        <v>1</v>
      </c>
      <c r="O124" s="20"/>
      <c r="P124" s="20"/>
      <c r="Q124" s="20" t="s">
        <v>233</v>
      </c>
      <c r="R124" s="20"/>
      <c r="S124" s="20">
        <v>4</v>
      </c>
      <c r="T124" s="20">
        <v>7</v>
      </c>
      <c r="U124" s="20">
        <v>3</v>
      </c>
      <c r="V124" s="20">
        <v>3</v>
      </c>
      <c r="W124" s="20">
        <v>7</v>
      </c>
      <c r="X124" s="20">
        <v>1</v>
      </c>
      <c r="Y124" s="20">
        <v>4</v>
      </c>
      <c r="Z124" s="20">
        <v>4</v>
      </c>
      <c r="AA124" s="20">
        <v>4</v>
      </c>
      <c r="AB124" s="20">
        <v>3</v>
      </c>
      <c r="AC124" s="20">
        <v>6</v>
      </c>
      <c r="AD124" s="20">
        <v>5</v>
      </c>
      <c r="AE124" s="20">
        <v>5</v>
      </c>
      <c r="AF124" s="20">
        <v>4</v>
      </c>
      <c r="AG124" s="20">
        <v>6</v>
      </c>
      <c r="AH124" s="20">
        <v>5</v>
      </c>
      <c r="AI124" s="20">
        <v>5</v>
      </c>
      <c r="AJ124" s="20">
        <v>5</v>
      </c>
      <c r="AK124" s="20">
        <v>7</v>
      </c>
      <c r="AL124" s="18"/>
    </row>
    <row r="125" spans="1:38">
      <c r="A125" s="18"/>
      <c r="B125" s="170">
        <v>124</v>
      </c>
      <c r="C125" s="173">
        <v>45849</v>
      </c>
      <c r="D125" s="18" t="s">
        <v>215</v>
      </c>
      <c r="E125" s="18" t="s">
        <v>216</v>
      </c>
      <c r="F125" s="18" t="s">
        <v>226</v>
      </c>
      <c r="G125" s="18" t="s">
        <v>226</v>
      </c>
      <c r="H125" s="18" t="s">
        <v>218</v>
      </c>
      <c r="I125" s="20" t="s">
        <v>227</v>
      </c>
      <c r="J125" s="20" t="s">
        <v>232</v>
      </c>
      <c r="K125" s="20" t="s">
        <v>224</v>
      </c>
      <c r="L125" s="20"/>
      <c r="M125" s="20" t="s">
        <v>221</v>
      </c>
      <c r="N125" s="20">
        <v>2</v>
      </c>
      <c r="O125" s="20" t="s">
        <v>278</v>
      </c>
      <c r="P125" s="20"/>
      <c r="Q125" s="20" t="s">
        <v>233</v>
      </c>
      <c r="R125" s="20"/>
      <c r="S125" s="20">
        <v>4</v>
      </c>
      <c r="T125" s="20">
        <v>7</v>
      </c>
      <c r="U125" s="20">
        <v>3</v>
      </c>
      <c r="V125" s="20">
        <v>3</v>
      </c>
      <c r="W125" s="20">
        <v>7</v>
      </c>
      <c r="X125" s="20">
        <v>7</v>
      </c>
      <c r="Y125" s="20">
        <v>4</v>
      </c>
      <c r="Z125" s="20"/>
      <c r="AA125" s="20"/>
      <c r="AB125" s="20">
        <v>2</v>
      </c>
      <c r="AC125" s="20"/>
      <c r="AD125" s="20"/>
      <c r="AE125" s="20">
        <v>4</v>
      </c>
      <c r="AF125" s="20">
        <v>4</v>
      </c>
      <c r="AG125" s="20">
        <v>4</v>
      </c>
      <c r="AH125" s="20"/>
      <c r="AI125" s="20"/>
      <c r="AJ125" s="20">
        <v>4</v>
      </c>
      <c r="AK125" s="20">
        <v>7</v>
      </c>
      <c r="AL125" s="18"/>
    </row>
    <row r="126" spans="1:38">
      <c r="A126" s="18"/>
      <c r="B126" s="170">
        <v>125</v>
      </c>
      <c r="C126" s="173">
        <v>45849</v>
      </c>
      <c r="D126" s="18" t="s">
        <v>215</v>
      </c>
      <c r="E126" s="18" t="s">
        <v>216</v>
      </c>
      <c r="F126" s="18" t="s">
        <v>230</v>
      </c>
      <c r="G126" s="18" t="s">
        <v>231</v>
      </c>
      <c r="H126" s="18" t="s">
        <v>218</v>
      </c>
      <c r="I126" s="20" t="s">
        <v>223</v>
      </c>
      <c r="J126" s="20" t="s">
        <v>220</v>
      </c>
      <c r="K126" s="20" t="s">
        <v>224</v>
      </c>
      <c r="L126" s="20"/>
      <c r="M126" s="20" t="s">
        <v>221</v>
      </c>
      <c r="N126" s="20">
        <v>1</v>
      </c>
      <c r="O126" s="20"/>
      <c r="P126" s="20"/>
      <c r="Q126" s="20" t="s">
        <v>233</v>
      </c>
      <c r="R126" s="20"/>
      <c r="S126" s="20">
        <v>5</v>
      </c>
      <c r="T126" s="20">
        <v>7</v>
      </c>
      <c r="U126" s="20">
        <v>5</v>
      </c>
      <c r="V126" s="20">
        <v>4</v>
      </c>
      <c r="W126" s="20">
        <v>7</v>
      </c>
      <c r="X126" s="20">
        <v>7</v>
      </c>
      <c r="Y126" s="20">
        <v>5</v>
      </c>
      <c r="Z126" s="20">
        <v>4</v>
      </c>
      <c r="AA126" s="20">
        <v>2</v>
      </c>
      <c r="AB126" s="20">
        <v>4</v>
      </c>
      <c r="AC126" s="20">
        <v>6</v>
      </c>
      <c r="AD126" s="20">
        <v>5</v>
      </c>
      <c r="AE126" s="20">
        <v>4</v>
      </c>
      <c r="AF126" s="20">
        <v>5</v>
      </c>
      <c r="AG126" s="20">
        <v>4</v>
      </c>
      <c r="AH126" s="20">
        <v>4</v>
      </c>
      <c r="AI126" s="20">
        <v>4</v>
      </c>
      <c r="AJ126" s="20">
        <v>4</v>
      </c>
      <c r="AK126" s="20">
        <v>7</v>
      </c>
      <c r="AL126" s="18"/>
    </row>
    <row r="127" spans="1:38">
      <c r="A127" s="18"/>
      <c r="B127" s="170">
        <v>126</v>
      </c>
      <c r="C127" s="173">
        <v>45849</v>
      </c>
      <c r="D127" s="18" t="s">
        <v>215</v>
      </c>
      <c r="E127" s="18" t="s">
        <v>216</v>
      </c>
      <c r="F127" s="18" t="s">
        <v>217</v>
      </c>
      <c r="G127" s="18" t="s">
        <v>217</v>
      </c>
      <c r="H127" s="18" t="s">
        <v>218</v>
      </c>
      <c r="I127" s="20" t="s">
        <v>223</v>
      </c>
      <c r="J127" s="20" t="s">
        <v>220</v>
      </c>
      <c r="K127" s="20" t="s">
        <v>224</v>
      </c>
      <c r="L127" s="20"/>
      <c r="M127" s="20" t="s">
        <v>221</v>
      </c>
      <c r="N127" s="20">
        <v>2</v>
      </c>
      <c r="O127" s="20" t="s">
        <v>252</v>
      </c>
      <c r="P127" s="20"/>
      <c r="Q127" s="20" t="s">
        <v>233</v>
      </c>
      <c r="R127" s="20"/>
      <c r="S127" s="20">
        <v>3</v>
      </c>
      <c r="T127" s="20">
        <v>1</v>
      </c>
      <c r="U127" s="20">
        <v>2</v>
      </c>
      <c r="V127" s="20">
        <v>2</v>
      </c>
      <c r="W127" s="20">
        <v>7</v>
      </c>
      <c r="X127" s="20">
        <v>1</v>
      </c>
      <c r="Y127" s="20">
        <v>2</v>
      </c>
      <c r="Z127" s="20">
        <v>3</v>
      </c>
      <c r="AA127" s="20">
        <v>3</v>
      </c>
      <c r="AB127" s="20">
        <v>3</v>
      </c>
      <c r="AC127" s="20">
        <v>4</v>
      </c>
      <c r="AD127" s="20">
        <v>3</v>
      </c>
      <c r="AE127" s="20">
        <v>3</v>
      </c>
      <c r="AF127" s="20">
        <v>3</v>
      </c>
      <c r="AG127" s="20">
        <v>3</v>
      </c>
      <c r="AH127" s="20">
        <v>4</v>
      </c>
      <c r="AI127" s="20">
        <v>4</v>
      </c>
      <c r="AJ127" s="20">
        <v>4</v>
      </c>
      <c r="AK127" s="20">
        <v>7</v>
      </c>
      <c r="AL127" s="18"/>
    </row>
    <row r="128" spans="1:38">
      <c r="A128" s="18"/>
      <c r="B128" s="170">
        <v>127</v>
      </c>
      <c r="C128" s="173">
        <v>45849</v>
      </c>
      <c r="D128" s="18" t="s">
        <v>215</v>
      </c>
      <c r="E128" s="18" t="s">
        <v>216</v>
      </c>
      <c r="F128" s="18" t="s">
        <v>226</v>
      </c>
      <c r="G128" s="18" t="s">
        <v>226</v>
      </c>
      <c r="H128" s="18" t="s">
        <v>218</v>
      </c>
      <c r="I128" s="20" t="s">
        <v>227</v>
      </c>
      <c r="J128" s="20" t="s">
        <v>232</v>
      </c>
      <c r="K128" s="20" t="s">
        <v>224</v>
      </c>
      <c r="L128" s="20"/>
      <c r="M128" s="20" t="s">
        <v>221</v>
      </c>
      <c r="N128" s="20">
        <v>2</v>
      </c>
      <c r="O128" s="20" t="s">
        <v>278</v>
      </c>
      <c r="P128" s="20"/>
      <c r="Q128" s="20" t="s">
        <v>233</v>
      </c>
      <c r="R128" s="20"/>
      <c r="S128" s="20">
        <v>6</v>
      </c>
      <c r="T128" s="20">
        <v>7</v>
      </c>
      <c r="U128" s="20">
        <v>6</v>
      </c>
      <c r="V128" s="20">
        <v>5</v>
      </c>
      <c r="W128" s="20">
        <v>7</v>
      </c>
      <c r="X128" s="20">
        <v>7</v>
      </c>
      <c r="Y128" s="20">
        <v>4</v>
      </c>
      <c r="Z128" s="20"/>
      <c r="AA128" s="20"/>
      <c r="AB128" s="20">
        <v>3</v>
      </c>
      <c r="AC128" s="20"/>
      <c r="AD128" s="20"/>
      <c r="AE128" s="20">
        <v>6</v>
      </c>
      <c r="AF128" s="20">
        <v>5</v>
      </c>
      <c r="AG128" s="20">
        <v>6</v>
      </c>
      <c r="AH128" s="20"/>
      <c r="AI128" s="20"/>
      <c r="AJ128" s="20">
        <v>6</v>
      </c>
      <c r="AK128" s="20">
        <v>7</v>
      </c>
      <c r="AL128" s="18"/>
    </row>
    <row r="129" spans="1:38">
      <c r="A129" s="18"/>
      <c r="B129" s="170">
        <v>128</v>
      </c>
      <c r="C129" s="173">
        <v>45849</v>
      </c>
      <c r="D129" s="18" t="s">
        <v>215</v>
      </c>
      <c r="E129" s="18" t="s">
        <v>216</v>
      </c>
      <c r="F129" s="18" t="s">
        <v>230</v>
      </c>
      <c r="G129" s="18" t="s">
        <v>231</v>
      </c>
      <c r="H129" s="18" t="s">
        <v>218</v>
      </c>
      <c r="I129" s="20" t="s">
        <v>223</v>
      </c>
      <c r="J129" s="20" t="s">
        <v>232</v>
      </c>
      <c r="K129" s="20" t="s">
        <v>224</v>
      </c>
      <c r="L129" s="20"/>
      <c r="M129" s="20" t="s">
        <v>221</v>
      </c>
      <c r="N129" s="20">
        <v>1</v>
      </c>
      <c r="O129" s="20"/>
      <c r="P129" s="20"/>
      <c r="Q129" s="20" t="s">
        <v>233</v>
      </c>
      <c r="R129" s="20"/>
      <c r="S129" s="20">
        <v>3</v>
      </c>
      <c r="T129" s="20">
        <v>7</v>
      </c>
      <c r="U129" s="20">
        <v>2</v>
      </c>
      <c r="V129" s="20">
        <v>2</v>
      </c>
      <c r="W129" s="20">
        <v>1</v>
      </c>
      <c r="X129" s="20">
        <v>1</v>
      </c>
      <c r="Y129" s="20">
        <v>3</v>
      </c>
      <c r="Z129" s="20">
        <v>3</v>
      </c>
      <c r="AA129" s="20">
        <v>3</v>
      </c>
      <c r="AB129" s="20">
        <v>2</v>
      </c>
      <c r="AC129" s="20">
        <v>5</v>
      </c>
      <c r="AD129" s="20">
        <v>4</v>
      </c>
      <c r="AE129" s="20">
        <v>4</v>
      </c>
      <c r="AF129" s="20">
        <v>5</v>
      </c>
      <c r="AG129" s="20">
        <v>5</v>
      </c>
      <c r="AH129" s="20">
        <v>4</v>
      </c>
      <c r="AI129" s="20">
        <v>4</v>
      </c>
      <c r="AJ129" s="20">
        <v>4</v>
      </c>
      <c r="AK129" s="20">
        <v>7</v>
      </c>
      <c r="AL129" s="18"/>
    </row>
    <row r="130" spans="1:38">
      <c r="A130" s="18"/>
      <c r="B130" s="170">
        <v>129</v>
      </c>
      <c r="C130" s="173">
        <v>45849</v>
      </c>
      <c r="D130" s="18" t="s">
        <v>215</v>
      </c>
      <c r="E130" s="18" t="s">
        <v>216</v>
      </c>
      <c r="F130" s="18" t="s">
        <v>217</v>
      </c>
      <c r="G130" s="18" t="s">
        <v>217</v>
      </c>
      <c r="H130" s="18" t="s">
        <v>218</v>
      </c>
      <c r="I130" s="20" t="s">
        <v>219</v>
      </c>
      <c r="J130" s="20" t="s">
        <v>232</v>
      </c>
      <c r="K130" s="20" t="s">
        <v>224</v>
      </c>
      <c r="L130" s="20"/>
      <c r="M130" s="20" t="s">
        <v>221</v>
      </c>
      <c r="N130" s="20">
        <v>1</v>
      </c>
      <c r="O130" s="20"/>
      <c r="P130" s="20"/>
      <c r="Q130" s="20" t="s">
        <v>222</v>
      </c>
      <c r="R130" s="20"/>
      <c r="S130" s="20">
        <v>5</v>
      </c>
      <c r="T130" s="20">
        <v>7</v>
      </c>
      <c r="U130" s="20">
        <v>5</v>
      </c>
      <c r="V130" s="20">
        <v>5</v>
      </c>
      <c r="W130" s="20">
        <v>7</v>
      </c>
      <c r="X130" s="20">
        <v>7</v>
      </c>
      <c r="Y130" s="20">
        <v>4</v>
      </c>
      <c r="Z130" s="20"/>
      <c r="AA130" s="20"/>
      <c r="AB130" s="20">
        <v>4</v>
      </c>
      <c r="AC130" s="20"/>
      <c r="AD130" s="20"/>
      <c r="AE130" s="20">
        <v>4</v>
      </c>
      <c r="AF130" s="20">
        <v>4</v>
      </c>
      <c r="AG130" s="20">
        <v>4</v>
      </c>
      <c r="AH130" s="20">
        <v>4</v>
      </c>
      <c r="AI130" s="20">
        <v>4</v>
      </c>
      <c r="AJ130" s="20">
        <v>4</v>
      </c>
      <c r="AK130" s="20">
        <v>7</v>
      </c>
      <c r="AL130" s="18"/>
    </row>
    <row r="131" spans="1:38">
      <c r="A131" s="18"/>
      <c r="B131" s="170">
        <v>130</v>
      </c>
      <c r="C131" s="173">
        <v>45849</v>
      </c>
      <c r="D131" s="18" t="s">
        <v>215</v>
      </c>
      <c r="E131" s="18" t="s">
        <v>216</v>
      </c>
      <c r="F131" s="18" t="s">
        <v>217</v>
      </c>
      <c r="G131" s="18" t="s">
        <v>217</v>
      </c>
      <c r="H131" s="18" t="s">
        <v>218</v>
      </c>
      <c r="I131" s="20" t="s">
        <v>234</v>
      </c>
      <c r="J131" s="20" t="s">
        <v>220</v>
      </c>
      <c r="K131" s="20" t="s">
        <v>224</v>
      </c>
      <c r="L131" s="20"/>
      <c r="M131" s="20" t="s">
        <v>221</v>
      </c>
      <c r="N131" s="20">
        <v>1</v>
      </c>
      <c r="O131" s="20"/>
      <c r="P131" s="20"/>
      <c r="Q131" s="20" t="s">
        <v>233</v>
      </c>
      <c r="R131" s="20"/>
      <c r="S131" s="20">
        <v>4</v>
      </c>
      <c r="T131" s="20">
        <v>7</v>
      </c>
      <c r="U131" s="20">
        <v>5</v>
      </c>
      <c r="V131" s="20">
        <v>5</v>
      </c>
      <c r="W131" s="20">
        <v>7</v>
      </c>
      <c r="X131" s="20">
        <v>7</v>
      </c>
      <c r="Y131" s="20">
        <v>4</v>
      </c>
      <c r="Z131" s="20">
        <v>4</v>
      </c>
      <c r="AA131" s="20">
        <v>4</v>
      </c>
      <c r="AB131" s="20">
        <v>4</v>
      </c>
      <c r="AC131" s="20">
        <v>6</v>
      </c>
      <c r="AD131" s="20">
        <v>5</v>
      </c>
      <c r="AE131" s="20">
        <v>6</v>
      </c>
      <c r="AF131" s="20">
        <v>5</v>
      </c>
      <c r="AG131" s="20">
        <v>5</v>
      </c>
      <c r="AH131" s="20">
        <v>5</v>
      </c>
      <c r="AI131" s="20">
        <v>5</v>
      </c>
      <c r="AJ131" s="20">
        <v>5</v>
      </c>
      <c r="AK131" s="20">
        <v>7</v>
      </c>
      <c r="AL131" s="18"/>
    </row>
    <row r="132" spans="1:38">
      <c r="A132" s="18"/>
      <c r="B132" s="170">
        <v>131</v>
      </c>
      <c r="C132" s="173">
        <v>45849</v>
      </c>
      <c r="D132" s="18" t="s">
        <v>215</v>
      </c>
      <c r="E132" s="18" t="s">
        <v>216</v>
      </c>
      <c r="F132" s="18" t="s">
        <v>226</v>
      </c>
      <c r="G132" s="18" t="s">
        <v>226</v>
      </c>
      <c r="H132" s="18" t="s">
        <v>218</v>
      </c>
      <c r="I132" s="20" t="s">
        <v>234</v>
      </c>
      <c r="J132" s="20" t="s">
        <v>220</v>
      </c>
      <c r="K132" s="20" t="s">
        <v>224</v>
      </c>
      <c r="L132" s="20"/>
      <c r="M132" s="20" t="s">
        <v>221</v>
      </c>
      <c r="N132" s="20">
        <v>1</v>
      </c>
      <c r="O132" s="20"/>
      <c r="P132" s="20"/>
      <c r="Q132" s="20" t="s">
        <v>222</v>
      </c>
      <c r="R132" s="20"/>
      <c r="S132" s="20">
        <v>3</v>
      </c>
      <c r="T132" s="20">
        <v>1</v>
      </c>
      <c r="U132" s="20">
        <v>7</v>
      </c>
      <c r="V132" s="20">
        <v>6</v>
      </c>
      <c r="W132" s="20">
        <v>7</v>
      </c>
      <c r="X132" s="20">
        <v>7</v>
      </c>
      <c r="Y132" s="20">
        <v>5</v>
      </c>
      <c r="Z132" s="20">
        <v>3</v>
      </c>
      <c r="AA132" s="20">
        <v>4</v>
      </c>
      <c r="AB132" s="20">
        <v>5</v>
      </c>
      <c r="AC132" s="20"/>
      <c r="AD132" s="20"/>
      <c r="AE132" s="20">
        <v>5</v>
      </c>
      <c r="AF132" s="20">
        <v>3</v>
      </c>
      <c r="AG132" s="20">
        <v>5</v>
      </c>
      <c r="AH132" s="20"/>
      <c r="AI132" s="20"/>
      <c r="AJ132" s="20">
        <v>6</v>
      </c>
      <c r="AK132" s="20">
        <v>7</v>
      </c>
      <c r="AL132" s="18"/>
    </row>
    <row r="133" spans="1:38">
      <c r="A133" s="18"/>
      <c r="B133" s="170">
        <v>132</v>
      </c>
      <c r="C133" s="173">
        <v>45852</v>
      </c>
      <c r="D133" s="18" t="s">
        <v>215</v>
      </c>
      <c r="E133" s="18" t="s">
        <v>216</v>
      </c>
      <c r="F133" s="18" t="s">
        <v>235</v>
      </c>
      <c r="G133" s="18" t="s">
        <v>235</v>
      </c>
      <c r="H133" s="18" t="s">
        <v>218</v>
      </c>
      <c r="I133" s="20" t="s">
        <v>223</v>
      </c>
      <c r="J133" s="20" t="s">
        <v>232</v>
      </c>
      <c r="K133" s="20" t="s">
        <v>224</v>
      </c>
      <c r="L133" s="20"/>
      <c r="M133" s="20" t="s">
        <v>221</v>
      </c>
      <c r="N133" s="20">
        <v>1</v>
      </c>
      <c r="O133" s="20"/>
      <c r="P133" s="20"/>
      <c r="Q133" s="20" t="s">
        <v>233</v>
      </c>
      <c r="R133" s="20"/>
      <c r="S133" s="20">
        <v>4</v>
      </c>
      <c r="T133" s="20">
        <v>7</v>
      </c>
      <c r="U133" s="20">
        <v>4</v>
      </c>
      <c r="V133" s="20">
        <v>5</v>
      </c>
      <c r="W133" s="20">
        <v>7</v>
      </c>
      <c r="X133" s="20">
        <v>7</v>
      </c>
      <c r="Y133" s="20">
        <v>5</v>
      </c>
      <c r="Z133" s="20"/>
      <c r="AA133" s="20"/>
      <c r="AB133" s="20">
        <v>7</v>
      </c>
      <c r="AC133" s="20"/>
      <c r="AD133" s="20"/>
      <c r="AE133" s="20">
        <v>4</v>
      </c>
      <c r="AF133" s="20">
        <v>5</v>
      </c>
      <c r="AG133" s="20">
        <v>5</v>
      </c>
      <c r="AH133" s="20"/>
      <c r="AI133" s="20"/>
      <c r="AJ133" s="20">
        <v>6</v>
      </c>
      <c r="AK133" s="20">
        <v>7</v>
      </c>
      <c r="AL133" s="18"/>
    </row>
    <row r="134" spans="1:38">
      <c r="A134" s="18"/>
      <c r="B134" s="170">
        <v>133</v>
      </c>
      <c r="C134" s="173">
        <v>45852</v>
      </c>
      <c r="D134" s="18" t="s">
        <v>215</v>
      </c>
      <c r="E134" s="18" t="s">
        <v>216</v>
      </c>
      <c r="F134" s="18" t="s">
        <v>226</v>
      </c>
      <c r="G134" s="18" t="s">
        <v>226</v>
      </c>
      <c r="H134" s="18" t="s">
        <v>218</v>
      </c>
      <c r="I134" s="20" t="s">
        <v>234</v>
      </c>
      <c r="J134" s="20" t="s">
        <v>220</v>
      </c>
      <c r="K134" s="20" t="s">
        <v>224</v>
      </c>
      <c r="L134" s="20"/>
      <c r="M134" s="20" t="s">
        <v>221</v>
      </c>
      <c r="N134" s="20">
        <v>2</v>
      </c>
      <c r="O134" s="20" t="s">
        <v>249</v>
      </c>
      <c r="P134" s="20"/>
      <c r="Q134" s="20" t="s">
        <v>233</v>
      </c>
      <c r="R134" s="20"/>
      <c r="S134" s="20">
        <v>3</v>
      </c>
      <c r="T134" s="20">
        <v>7</v>
      </c>
      <c r="U134" s="20">
        <v>5</v>
      </c>
      <c r="V134" s="20">
        <v>4</v>
      </c>
      <c r="W134" s="20">
        <v>1</v>
      </c>
      <c r="X134" s="20">
        <v>1</v>
      </c>
      <c r="Y134" s="20">
        <v>5</v>
      </c>
      <c r="Z134" s="20">
        <v>4</v>
      </c>
      <c r="AA134" s="20">
        <v>3</v>
      </c>
      <c r="AB134" s="20">
        <v>2</v>
      </c>
      <c r="AC134" s="20">
        <v>3</v>
      </c>
      <c r="AD134" s="20">
        <v>4</v>
      </c>
      <c r="AE134" s="20">
        <v>2</v>
      </c>
      <c r="AF134" s="20">
        <v>4</v>
      </c>
      <c r="AG134" s="20">
        <v>5</v>
      </c>
      <c r="AH134" s="20"/>
      <c r="AI134" s="20"/>
      <c r="AJ134" s="20">
        <v>5</v>
      </c>
      <c r="AK134" s="20">
        <v>1</v>
      </c>
      <c r="AL134" s="18" t="s">
        <v>279</v>
      </c>
    </row>
    <row r="135" spans="1:38">
      <c r="A135" s="18"/>
      <c r="B135" s="170">
        <v>134</v>
      </c>
      <c r="C135" s="173">
        <v>45852</v>
      </c>
      <c r="D135" s="18" t="s">
        <v>215</v>
      </c>
      <c r="E135" s="18" t="s">
        <v>216</v>
      </c>
      <c r="F135" s="18" t="s">
        <v>230</v>
      </c>
      <c r="G135" s="18" t="s">
        <v>231</v>
      </c>
      <c r="H135" s="18" t="s">
        <v>218</v>
      </c>
      <c r="I135" s="20" t="s">
        <v>223</v>
      </c>
      <c r="J135" s="20" t="s">
        <v>232</v>
      </c>
      <c r="K135" s="20" t="s">
        <v>224</v>
      </c>
      <c r="L135" s="20"/>
      <c r="M135" s="20" t="s">
        <v>221</v>
      </c>
      <c r="N135" s="20">
        <v>1</v>
      </c>
      <c r="O135" s="20"/>
      <c r="P135" s="20"/>
      <c r="Q135" s="20" t="s">
        <v>222</v>
      </c>
      <c r="R135" s="20"/>
      <c r="S135" s="20">
        <v>3</v>
      </c>
      <c r="T135" s="20">
        <v>7</v>
      </c>
      <c r="U135" s="20">
        <v>5</v>
      </c>
      <c r="V135" s="20">
        <v>4</v>
      </c>
      <c r="W135" s="20">
        <v>7</v>
      </c>
      <c r="X135" s="20">
        <v>7</v>
      </c>
      <c r="Y135" s="20">
        <v>5</v>
      </c>
      <c r="Z135" s="20"/>
      <c r="AA135" s="20"/>
      <c r="AB135" s="20">
        <v>6</v>
      </c>
      <c r="AC135" s="20"/>
      <c r="AD135" s="20"/>
      <c r="AE135" s="20">
        <v>4</v>
      </c>
      <c r="AF135" s="20">
        <v>5</v>
      </c>
      <c r="AG135" s="20">
        <v>6</v>
      </c>
      <c r="AH135" s="20"/>
      <c r="AI135" s="20"/>
      <c r="AJ135" s="20">
        <v>6</v>
      </c>
      <c r="AK135" s="20">
        <v>7</v>
      </c>
      <c r="AL135" s="18"/>
    </row>
    <row r="136" spans="1:38">
      <c r="A136" s="18"/>
      <c r="B136" s="170">
        <v>135</v>
      </c>
      <c r="C136" s="173">
        <v>45852</v>
      </c>
      <c r="D136" s="18" t="s">
        <v>215</v>
      </c>
      <c r="E136" s="18" t="s">
        <v>216</v>
      </c>
      <c r="F136" s="18" t="s">
        <v>235</v>
      </c>
      <c r="G136" s="18" t="s">
        <v>235</v>
      </c>
      <c r="H136" s="18" t="s">
        <v>218</v>
      </c>
      <c r="I136" s="20" t="s">
        <v>234</v>
      </c>
      <c r="J136" s="20" t="s">
        <v>232</v>
      </c>
      <c r="K136" s="20" t="s">
        <v>224</v>
      </c>
      <c r="L136" s="20"/>
      <c r="M136" s="20" t="s">
        <v>221</v>
      </c>
      <c r="N136" s="20">
        <v>1</v>
      </c>
      <c r="O136" s="20"/>
      <c r="P136" s="20"/>
      <c r="Q136" s="20" t="s">
        <v>233</v>
      </c>
      <c r="R136" s="20"/>
      <c r="S136" s="20">
        <v>4</v>
      </c>
      <c r="T136" s="20">
        <v>7</v>
      </c>
      <c r="U136" s="20">
        <v>3</v>
      </c>
      <c r="V136" s="20">
        <v>5</v>
      </c>
      <c r="W136" s="20">
        <v>7</v>
      </c>
      <c r="X136" s="20">
        <v>7</v>
      </c>
      <c r="Y136" s="20">
        <v>5</v>
      </c>
      <c r="Z136" s="20"/>
      <c r="AA136" s="20"/>
      <c r="AB136" s="20">
        <v>5</v>
      </c>
      <c r="AC136" s="20"/>
      <c r="AD136" s="20"/>
      <c r="AE136" s="20">
        <v>5</v>
      </c>
      <c r="AF136" s="20">
        <v>4</v>
      </c>
      <c r="AG136" s="20">
        <v>6</v>
      </c>
      <c r="AH136" s="20"/>
      <c r="AI136" s="20"/>
      <c r="AJ136" s="20">
        <v>5</v>
      </c>
      <c r="AK136" s="20">
        <v>7</v>
      </c>
      <c r="AL136" s="18"/>
    </row>
    <row r="137" spans="1:38">
      <c r="A137" s="18"/>
      <c r="B137" s="170">
        <v>136</v>
      </c>
      <c r="C137" s="173">
        <v>45852</v>
      </c>
      <c r="D137" s="18" t="s">
        <v>215</v>
      </c>
      <c r="E137" s="18" t="s">
        <v>216</v>
      </c>
      <c r="F137" s="18" t="s">
        <v>230</v>
      </c>
      <c r="G137" s="18" t="s">
        <v>231</v>
      </c>
      <c r="H137" s="18" t="s">
        <v>218</v>
      </c>
      <c r="I137" s="20" t="s">
        <v>219</v>
      </c>
      <c r="J137" s="20" t="s">
        <v>220</v>
      </c>
      <c r="K137" s="20" t="s">
        <v>224</v>
      </c>
      <c r="L137" s="20"/>
      <c r="M137" s="20" t="s">
        <v>221</v>
      </c>
      <c r="N137" s="20">
        <v>2</v>
      </c>
      <c r="O137" s="20" t="s">
        <v>249</v>
      </c>
      <c r="P137" s="20"/>
      <c r="Q137" s="20" t="s">
        <v>233</v>
      </c>
      <c r="R137" s="20"/>
      <c r="S137" s="20">
        <v>3</v>
      </c>
      <c r="T137" s="20">
        <v>7</v>
      </c>
      <c r="U137" s="20">
        <v>4</v>
      </c>
      <c r="V137" s="20">
        <v>6</v>
      </c>
      <c r="W137" s="20">
        <v>7</v>
      </c>
      <c r="X137" s="20">
        <v>7</v>
      </c>
      <c r="Y137" s="20">
        <v>5</v>
      </c>
      <c r="Z137" s="20"/>
      <c r="AA137" s="20"/>
      <c r="AB137" s="20">
        <v>6</v>
      </c>
      <c r="AC137" s="20"/>
      <c r="AD137" s="20"/>
      <c r="AE137" s="20">
        <v>6</v>
      </c>
      <c r="AF137" s="20">
        <v>5</v>
      </c>
      <c r="AG137" s="20">
        <v>7</v>
      </c>
      <c r="AH137" s="20"/>
      <c r="AI137" s="20"/>
      <c r="AJ137" s="20">
        <v>6</v>
      </c>
      <c r="AK137" s="20">
        <v>7</v>
      </c>
      <c r="AL137" s="18"/>
    </row>
    <row r="138" spans="1:38">
      <c r="A138" s="18"/>
      <c r="B138" s="170">
        <v>137</v>
      </c>
      <c r="C138" s="173">
        <v>45852</v>
      </c>
      <c r="D138" s="18" t="s">
        <v>215</v>
      </c>
      <c r="E138" s="18" t="s">
        <v>216</v>
      </c>
      <c r="F138" s="18" t="s">
        <v>226</v>
      </c>
      <c r="G138" s="18" t="s">
        <v>226</v>
      </c>
      <c r="H138" s="18" t="s">
        <v>218</v>
      </c>
      <c r="I138" s="20" t="s">
        <v>227</v>
      </c>
      <c r="J138" s="20" t="s">
        <v>220</v>
      </c>
      <c r="K138" s="20" t="s">
        <v>224</v>
      </c>
      <c r="L138" s="20"/>
      <c r="M138" s="20" t="s">
        <v>221</v>
      </c>
      <c r="N138" s="20">
        <v>2</v>
      </c>
      <c r="O138" s="20" t="s">
        <v>280</v>
      </c>
      <c r="P138" s="20"/>
      <c r="Q138" s="20" t="s">
        <v>222</v>
      </c>
      <c r="R138" s="20"/>
      <c r="S138" s="20">
        <v>3</v>
      </c>
      <c r="T138" s="20">
        <v>1</v>
      </c>
      <c r="U138" s="20">
        <v>5</v>
      </c>
      <c r="V138" s="20">
        <v>4</v>
      </c>
      <c r="W138" s="20">
        <v>7</v>
      </c>
      <c r="X138" s="20">
        <v>7</v>
      </c>
      <c r="Y138" s="20">
        <v>5</v>
      </c>
      <c r="Z138" s="20">
        <v>5</v>
      </c>
      <c r="AA138" s="20">
        <v>6</v>
      </c>
      <c r="AB138" s="20">
        <v>4</v>
      </c>
      <c r="AC138" s="20">
        <v>4</v>
      </c>
      <c r="AD138" s="20">
        <v>6</v>
      </c>
      <c r="AE138" s="20">
        <v>4</v>
      </c>
      <c r="AF138" s="20">
        <v>4</v>
      </c>
      <c r="AG138" s="20">
        <v>6</v>
      </c>
      <c r="AH138" s="20">
        <v>3</v>
      </c>
      <c r="AI138" s="20">
        <v>5</v>
      </c>
      <c r="AJ138" s="20">
        <v>6</v>
      </c>
      <c r="AK138" s="20">
        <v>7</v>
      </c>
      <c r="AL138" s="18"/>
    </row>
    <row r="139" spans="1:38">
      <c r="A139" s="18"/>
      <c r="B139" s="170">
        <v>138</v>
      </c>
      <c r="C139" s="173">
        <v>45852</v>
      </c>
      <c r="D139" s="18" t="s">
        <v>215</v>
      </c>
      <c r="E139" s="18" t="s">
        <v>216</v>
      </c>
      <c r="F139" s="18" t="s">
        <v>235</v>
      </c>
      <c r="G139" s="18" t="s">
        <v>235</v>
      </c>
      <c r="H139" s="18" t="s">
        <v>218</v>
      </c>
      <c r="I139" s="20" t="s">
        <v>223</v>
      </c>
      <c r="J139" s="20" t="s">
        <v>220</v>
      </c>
      <c r="K139" s="20" t="s">
        <v>224</v>
      </c>
      <c r="L139" s="20"/>
      <c r="M139" s="20" t="s">
        <v>221</v>
      </c>
      <c r="N139" s="20">
        <v>1</v>
      </c>
      <c r="O139" s="20"/>
      <c r="P139" s="20"/>
      <c r="Q139" s="20" t="s">
        <v>222</v>
      </c>
      <c r="R139" s="20"/>
      <c r="S139" s="20">
        <v>4</v>
      </c>
      <c r="T139" s="20">
        <v>7</v>
      </c>
      <c r="U139" s="20">
        <v>5</v>
      </c>
      <c r="V139" s="20">
        <v>3</v>
      </c>
      <c r="W139" s="20">
        <v>7</v>
      </c>
      <c r="X139" s="20">
        <v>7</v>
      </c>
      <c r="Y139" s="20">
        <v>4</v>
      </c>
      <c r="Z139" s="20"/>
      <c r="AA139" s="20"/>
      <c r="AB139" s="20">
        <v>6</v>
      </c>
      <c r="AC139" s="20"/>
      <c r="AD139" s="20"/>
      <c r="AE139" s="20">
        <v>5</v>
      </c>
      <c r="AF139" s="20">
        <v>4</v>
      </c>
      <c r="AG139" s="20">
        <v>6</v>
      </c>
      <c r="AH139" s="20"/>
      <c r="AI139" s="20"/>
      <c r="AJ139" s="20">
        <v>5</v>
      </c>
      <c r="AK139" s="20">
        <v>7</v>
      </c>
      <c r="AL139" s="18"/>
    </row>
    <row r="140" spans="1:38">
      <c r="A140" s="18"/>
      <c r="B140" s="170">
        <v>139</v>
      </c>
      <c r="C140" s="173">
        <v>45852</v>
      </c>
      <c r="D140" s="18" t="s">
        <v>215</v>
      </c>
      <c r="E140" s="18" t="s">
        <v>216</v>
      </c>
      <c r="F140" s="18" t="s">
        <v>226</v>
      </c>
      <c r="G140" s="18" t="s">
        <v>226</v>
      </c>
      <c r="H140" s="18" t="s">
        <v>218</v>
      </c>
      <c r="I140" s="20" t="s">
        <v>234</v>
      </c>
      <c r="J140" s="20" t="s">
        <v>232</v>
      </c>
      <c r="K140" s="20" t="s">
        <v>224</v>
      </c>
      <c r="L140" s="20"/>
      <c r="M140" s="20" t="s">
        <v>221</v>
      </c>
      <c r="N140" s="20">
        <v>1</v>
      </c>
      <c r="O140" s="20"/>
      <c r="P140" s="20"/>
      <c r="Q140" s="20" t="s">
        <v>233</v>
      </c>
      <c r="R140" s="20"/>
      <c r="S140" s="20">
        <v>2</v>
      </c>
      <c r="T140" s="20">
        <v>7</v>
      </c>
      <c r="U140" s="20">
        <v>3</v>
      </c>
      <c r="V140" s="20">
        <v>5</v>
      </c>
      <c r="W140" s="20">
        <v>1</v>
      </c>
      <c r="X140" s="20">
        <v>1</v>
      </c>
      <c r="Y140" s="20">
        <v>6</v>
      </c>
      <c r="Z140" s="20">
        <v>6</v>
      </c>
      <c r="AA140" s="20">
        <v>5</v>
      </c>
      <c r="AB140" s="20">
        <v>6</v>
      </c>
      <c r="AC140" s="20"/>
      <c r="AD140" s="20"/>
      <c r="AE140" s="20">
        <v>7</v>
      </c>
      <c r="AF140" s="20">
        <v>5</v>
      </c>
      <c r="AG140" s="20">
        <v>7</v>
      </c>
      <c r="AH140" s="20">
        <v>5</v>
      </c>
      <c r="AI140" s="20">
        <v>3</v>
      </c>
      <c r="AJ140" s="20">
        <v>6</v>
      </c>
      <c r="AK140" s="20">
        <v>7</v>
      </c>
      <c r="AL140" s="18"/>
    </row>
    <row r="141" spans="1:38">
      <c r="A141" s="18"/>
      <c r="B141" s="170">
        <v>140</v>
      </c>
      <c r="C141" s="173">
        <v>45852</v>
      </c>
      <c r="D141" s="18" t="s">
        <v>215</v>
      </c>
      <c r="E141" s="18" t="s">
        <v>216</v>
      </c>
      <c r="F141" s="18" t="s">
        <v>230</v>
      </c>
      <c r="G141" s="18" t="s">
        <v>231</v>
      </c>
      <c r="H141" s="18" t="s">
        <v>218</v>
      </c>
      <c r="I141" s="20" t="s">
        <v>219</v>
      </c>
      <c r="J141" s="20" t="s">
        <v>220</v>
      </c>
      <c r="K141" s="20" t="s">
        <v>224</v>
      </c>
      <c r="L141" s="20"/>
      <c r="M141" s="20" t="s">
        <v>221</v>
      </c>
      <c r="N141" s="20">
        <v>1</v>
      </c>
      <c r="O141" s="20"/>
      <c r="P141" s="20"/>
      <c r="Q141" s="20" t="s">
        <v>233</v>
      </c>
      <c r="R141" s="20"/>
      <c r="S141" s="20">
        <v>5</v>
      </c>
      <c r="T141" s="20">
        <v>7</v>
      </c>
      <c r="U141" s="20">
        <v>4</v>
      </c>
      <c r="V141" s="20">
        <v>4</v>
      </c>
      <c r="W141" s="20">
        <v>7</v>
      </c>
      <c r="X141" s="20">
        <v>7</v>
      </c>
      <c r="Y141" s="20">
        <v>4</v>
      </c>
      <c r="Z141" s="20">
        <v>4</v>
      </c>
      <c r="AA141" s="20">
        <v>4</v>
      </c>
      <c r="AB141" s="20">
        <v>3</v>
      </c>
      <c r="AC141" s="20">
        <v>5</v>
      </c>
      <c r="AD141" s="20">
        <v>4</v>
      </c>
      <c r="AE141" s="20">
        <v>5</v>
      </c>
      <c r="AF141" s="20">
        <v>5</v>
      </c>
      <c r="AG141" s="20">
        <v>5</v>
      </c>
      <c r="AH141" s="20">
        <v>4</v>
      </c>
      <c r="AI141" s="20">
        <v>4</v>
      </c>
      <c r="AJ141" s="20">
        <v>6</v>
      </c>
      <c r="AK141" s="20">
        <v>1</v>
      </c>
      <c r="AL141" s="18" t="s">
        <v>281</v>
      </c>
    </row>
    <row r="142" spans="1:38">
      <c r="A142" s="18"/>
      <c r="B142" s="170">
        <v>141</v>
      </c>
      <c r="C142" s="173">
        <v>45852</v>
      </c>
      <c r="D142" s="18" t="s">
        <v>215</v>
      </c>
      <c r="E142" s="18" t="s">
        <v>216</v>
      </c>
      <c r="F142" s="18" t="s">
        <v>235</v>
      </c>
      <c r="G142" s="18" t="s">
        <v>235</v>
      </c>
      <c r="H142" s="18" t="s">
        <v>218</v>
      </c>
      <c r="I142" s="20" t="s">
        <v>219</v>
      </c>
      <c r="J142" s="20" t="s">
        <v>232</v>
      </c>
      <c r="K142" s="20" t="s">
        <v>224</v>
      </c>
      <c r="L142" s="20"/>
      <c r="M142" s="20" t="s">
        <v>221</v>
      </c>
      <c r="N142" s="20">
        <v>1</v>
      </c>
      <c r="O142" s="20"/>
      <c r="P142" s="20"/>
      <c r="Q142" s="20" t="s">
        <v>233</v>
      </c>
      <c r="R142" s="20"/>
      <c r="S142" s="20">
        <v>4</v>
      </c>
      <c r="T142" s="20">
        <v>7</v>
      </c>
      <c r="U142" s="20">
        <v>4</v>
      </c>
      <c r="V142" s="20">
        <v>4</v>
      </c>
      <c r="W142" s="20">
        <v>7</v>
      </c>
      <c r="X142" s="20">
        <v>7</v>
      </c>
      <c r="Y142" s="20">
        <v>4</v>
      </c>
      <c r="Z142" s="20">
        <v>5</v>
      </c>
      <c r="AA142" s="20">
        <v>5</v>
      </c>
      <c r="AB142" s="20">
        <v>4</v>
      </c>
      <c r="AC142" s="20">
        <v>6</v>
      </c>
      <c r="AD142" s="20">
        <v>5</v>
      </c>
      <c r="AE142" s="20">
        <v>6</v>
      </c>
      <c r="AF142" s="20">
        <v>6</v>
      </c>
      <c r="AG142" s="20">
        <v>6</v>
      </c>
      <c r="AH142" s="20">
        <v>5</v>
      </c>
      <c r="AI142" s="20">
        <v>5</v>
      </c>
      <c r="AJ142" s="20">
        <v>5</v>
      </c>
      <c r="AK142" s="20">
        <v>7</v>
      </c>
      <c r="AL142" s="18"/>
    </row>
    <row r="143" spans="1:38">
      <c r="A143" s="18"/>
      <c r="B143" s="170">
        <v>142</v>
      </c>
      <c r="C143" s="173">
        <v>45852</v>
      </c>
      <c r="D143" s="18" t="s">
        <v>215</v>
      </c>
      <c r="E143" s="18" t="s">
        <v>216</v>
      </c>
      <c r="F143" s="18" t="s">
        <v>235</v>
      </c>
      <c r="G143" s="18" t="s">
        <v>235</v>
      </c>
      <c r="H143" s="18" t="s">
        <v>218</v>
      </c>
      <c r="I143" s="20" t="s">
        <v>234</v>
      </c>
      <c r="J143" s="20" t="s">
        <v>220</v>
      </c>
      <c r="K143" s="20" t="s">
        <v>224</v>
      </c>
      <c r="L143" s="20"/>
      <c r="M143" s="20" t="s">
        <v>221</v>
      </c>
      <c r="N143" s="20">
        <v>1</v>
      </c>
      <c r="O143" s="20"/>
      <c r="P143" s="20"/>
      <c r="Q143" s="20" t="s">
        <v>233</v>
      </c>
      <c r="R143" s="20"/>
      <c r="S143" s="20">
        <v>3</v>
      </c>
      <c r="T143" s="20">
        <v>1</v>
      </c>
      <c r="U143" s="20">
        <v>2</v>
      </c>
      <c r="V143" s="20">
        <v>2</v>
      </c>
      <c r="W143" s="20">
        <v>7</v>
      </c>
      <c r="X143" s="20">
        <v>1</v>
      </c>
      <c r="Y143" s="20">
        <v>3</v>
      </c>
      <c r="Z143" s="20">
        <v>4</v>
      </c>
      <c r="AA143" s="20">
        <v>4</v>
      </c>
      <c r="AB143" s="20">
        <v>4</v>
      </c>
      <c r="AC143" s="20">
        <v>5</v>
      </c>
      <c r="AD143" s="20">
        <v>4</v>
      </c>
      <c r="AE143" s="20">
        <v>5</v>
      </c>
      <c r="AF143" s="20">
        <v>5</v>
      </c>
      <c r="AG143" s="20">
        <v>5</v>
      </c>
      <c r="AH143" s="20">
        <v>4</v>
      </c>
      <c r="AI143" s="20">
        <v>4</v>
      </c>
      <c r="AJ143" s="20">
        <v>5</v>
      </c>
      <c r="AK143" s="20">
        <v>7</v>
      </c>
      <c r="AL143" s="18"/>
    </row>
    <row r="144" spans="1:38">
      <c r="A144" s="18"/>
      <c r="B144" s="170">
        <v>143</v>
      </c>
      <c r="C144" s="173">
        <v>45852</v>
      </c>
      <c r="D144" s="18" t="s">
        <v>215</v>
      </c>
      <c r="E144" s="18" t="s">
        <v>216</v>
      </c>
      <c r="F144" s="18" t="s">
        <v>235</v>
      </c>
      <c r="G144" s="18" t="s">
        <v>235</v>
      </c>
      <c r="H144" s="18" t="s">
        <v>218</v>
      </c>
      <c r="I144" s="20" t="s">
        <v>219</v>
      </c>
      <c r="J144" s="20" t="s">
        <v>232</v>
      </c>
      <c r="K144" s="20" t="s">
        <v>224</v>
      </c>
      <c r="L144" s="20"/>
      <c r="M144" s="20" t="s">
        <v>221</v>
      </c>
      <c r="N144" s="20">
        <v>1</v>
      </c>
      <c r="O144" s="20"/>
      <c r="P144" s="20"/>
      <c r="Q144" s="20" t="s">
        <v>233</v>
      </c>
      <c r="R144" s="20"/>
      <c r="S144" s="20">
        <v>7</v>
      </c>
      <c r="T144" s="20">
        <v>7</v>
      </c>
      <c r="U144" s="20">
        <v>5</v>
      </c>
      <c r="V144" s="20">
        <v>5</v>
      </c>
      <c r="W144" s="20">
        <v>7</v>
      </c>
      <c r="X144" s="20">
        <v>7</v>
      </c>
      <c r="Y144" s="20">
        <v>6</v>
      </c>
      <c r="Z144" s="20"/>
      <c r="AA144" s="20"/>
      <c r="AB144" s="20">
        <v>4</v>
      </c>
      <c r="AC144" s="20"/>
      <c r="AD144" s="20"/>
      <c r="AE144" s="20">
        <v>6</v>
      </c>
      <c r="AF144" s="20">
        <v>6</v>
      </c>
      <c r="AG144" s="20">
        <v>6</v>
      </c>
      <c r="AH144" s="20"/>
      <c r="AI144" s="20"/>
      <c r="AJ144" s="20">
        <v>6</v>
      </c>
      <c r="AK144" s="20">
        <v>7</v>
      </c>
      <c r="AL144" s="18"/>
    </row>
    <row r="145" spans="1:38">
      <c r="A145" s="18"/>
      <c r="B145" s="170">
        <v>144</v>
      </c>
      <c r="C145" s="173">
        <v>45852</v>
      </c>
      <c r="D145" s="18" t="s">
        <v>215</v>
      </c>
      <c r="E145" s="18" t="s">
        <v>216</v>
      </c>
      <c r="F145" s="18" t="s">
        <v>230</v>
      </c>
      <c r="G145" s="18" t="s">
        <v>231</v>
      </c>
      <c r="H145" s="18" t="s">
        <v>218</v>
      </c>
      <c r="I145" s="20" t="s">
        <v>227</v>
      </c>
      <c r="J145" s="20" t="s">
        <v>232</v>
      </c>
      <c r="K145" s="20" t="s">
        <v>224</v>
      </c>
      <c r="L145" s="20"/>
      <c r="M145" s="20" t="s">
        <v>221</v>
      </c>
      <c r="N145" s="20">
        <v>2</v>
      </c>
      <c r="O145" s="20" t="s">
        <v>278</v>
      </c>
      <c r="P145" s="20"/>
      <c r="Q145" s="20" t="s">
        <v>233</v>
      </c>
      <c r="R145" s="20"/>
      <c r="S145" s="20">
        <v>7</v>
      </c>
      <c r="T145" s="20">
        <v>7</v>
      </c>
      <c r="U145" s="20">
        <v>6</v>
      </c>
      <c r="V145" s="20">
        <v>6</v>
      </c>
      <c r="W145" s="20">
        <v>7</v>
      </c>
      <c r="X145" s="20">
        <v>7</v>
      </c>
      <c r="Y145" s="20">
        <v>7</v>
      </c>
      <c r="Z145" s="20"/>
      <c r="AA145" s="20"/>
      <c r="AB145" s="20">
        <v>4</v>
      </c>
      <c r="AC145" s="20"/>
      <c r="AD145" s="20"/>
      <c r="AE145" s="20">
        <v>7</v>
      </c>
      <c r="AF145" s="20">
        <v>7</v>
      </c>
      <c r="AG145" s="20">
        <v>7</v>
      </c>
      <c r="AH145" s="20">
        <v>6</v>
      </c>
      <c r="AI145" s="20">
        <v>6</v>
      </c>
      <c r="AJ145" s="20">
        <v>7</v>
      </c>
      <c r="AK145" s="20">
        <v>7</v>
      </c>
      <c r="AL145" s="18"/>
    </row>
    <row r="146" spans="1:38">
      <c r="A146" s="18"/>
      <c r="B146" s="170">
        <v>145</v>
      </c>
      <c r="C146" s="173">
        <v>45852</v>
      </c>
      <c r="D146" s="18" t="s">
        <v>215</v>
      </c>
      <c r="E146" s="18" t="s">
        <v>216</v>
      </c>
      <c r="F146" s="18" t="s">
        <v>217</v>
      </c>
      <c r="G146" s="18" t="s">
        <v>217</v>
      </c>
      <c r="H146" s="18" t="s">
        <v>218</v>
      </c>
      <c r="I146" s="20" t="s">
        <v>234</v>
      </c>
      <c r="J146" s="20" t="s">
        <v>220</v>
      </c>
      <c r="K146" s="20" t="s">
        <v>224</v>
      </c>
      <c r="L146" s="20"/>
      <c r="M146" s="20" t="s">
        <v>221</v>
      </c>
      <c r="N146" s="20">
        <v>1</v>
      </c>
      <c r="O146" s="20"/>
      <c r="P146" s="20"/>
      <c r="Q146" s="20" t="s">
        <v>233</v>
      </c>
      <c r="R146" s="20"/>
      <c r="S146" s="20">
        <v>3</v>
      </c>
      <c r="T146" s="20">
        <v>7</v>
      </c>
      <c r="U146" s="20">
        <v>3</v>
      </c>
      <c r="V146" s="20">
        <v>3</v>
      </c>
      <c r="W146" s="20">
        <v>7</v>
      </c>
      <c r="X146" s="20">
        <v>7</v>
      </c>
      <c r="Y146" s="20">
        <v>3</v>
      </c>
      <c r="Z146" s="20">
        <v>4</v>
      </c>
      <c r="AA146" s="20">
        <v>4</v>
      </c>
      <c r="AB146" s="20">
        <v>4</v>
      </c>
      <c r="AC146" s="20">
        <v>5</v>
      </c>
      <c r="AD146" s="20">
        <v>4</v>
      </c>
      <c r="AE146" s="20">
        <v>5</v>
      </c>
      <c r="AF146" s="20">
        <v>5</v>
      </c>
      <c r="AG146" s="20">
        <v>5</v>
      </c>
      <c r="AH146" s="20">
        <v>5</v>
      </c>
      <c r="AI146" s="20">
        <v>5</v>
      </c>
      <c r="AJ146" s="20">
        <v>6</v>
      </c>
      <c r="AK146" s="20">
        <v>1</v>
      </c>
      <c r="AL146" s="18" t="s">
        <v>282</v>
      </c>
    </row>
    <row r="147" spans="1:38">
      <c r="A147" s="18"/>
      <c r="B147" s="170">
        <v>146</v>
      </c>
      <c r="C147" s="173">
        <v>45852</v>
      </c>
      <c r="D147" s="18" t="s">
        <v>215</v>
      </c>
      <c r="E147" s="18" t="s">
        <v>216</v>
      </c>
      <c r="F147" s="18" t="s">
        <v>230</v>
      </c>
      <c r="G147" s="18" t="s">
        <v>231</v>
      </c>
      <c r="H147" s="18" t="s">
        <v>218</v>
      </c>
      <c r="I147" s="20" t="s">
        <v>223</v>
      </c>
      <c r="J147" s="20" t="s">
        <v>220</v>
      </c>
      <c r="K147" s="20" t="s">
        <v>224</v>
      </c>
      <c r="L147" s="20"/>
      <c r="M147" s="20" t="s">
        <v>221</v>
      </c>
      <c r="N147" s="20">
        <v>1</v>
      </c>
      <c r="O147" s="20"/>
      <c r="P147" s="20"/>
      <c r="Q147" s="20" t="s">
        <v>233</v>
      </c>
      <c r="R147" s="20"/>
      <c r="S147" s="20">
        <v>4</v>
      </c>
      <c r="T147" s="20">
        <v>7</v>
      </c>
      <c r="U147" s="20">
        <v>4</v>
      </c>
      <c r="V147" s="20">
        <v>4</v>
      </c>
      <c r="W147" s="20">
        <v>7</v>
      </c>
      <c r="X147" s="20">
        <v>7</v>
      </c>
      <c r="Y147" s="20">
        <v>4</v>
      </c>
      <c r="Z147" s="20">
        <v>4</v>
      </c>
      <c r="AA147" s="20">
        <v>4</v>
      </c>
      <c r="AB147" s="20">
        <v>4</v>
      </c>
      <c r="AC147" s="20">
        <v>5</v>
      </c>
      <c r="AD147" s="20">
        <v>5</v>
      </c>
      <c r="AE147" s="20">
        <v>5</v>
      </c>
      <c r="AF147" s="20">
        <v>6</v>
      </c>
      <c r="AG147" s="20">
        <v>6</v>
      </c>
      <c r="AH147" s="20">
        <v>5</v>
      </c>
      <c r="AI147" s="20">
        <v>5</v>
      </c>
      <c r="AJ147" s="20">
        <v>6</v>
      </c>
      <c r="AK147" s="20">
        <v>7</v>
      </c>
      <c r="AL147" s="18"/>
    </row>
    <row r="148" spans="1:38">
      <c r="A148" s="18"/>
      <c r="B148" s="170">
        <v>147</v>
      </c>
      <c r="C148" s="173">
        <v>45853</v>
      </c>
      <c r="D148" s="18" t="s">
        <v>215</v>
      </c>
      <c r="E148" s="18" t="s">
        <v>216</v>
      </c>
      <c r="F148" s="18" t="s">
        <v>217</v>
      </c>
      <c r="G148" s="18" t="s">
        <v>217</v>
      </c>
      <c r="H148" s="18" t="s">
        <v>218</v>
      </c>
      <c r="I148" s="20" t="s">
        <v>234</v>
      </c>
      <c r="J148" s="20" t="s">
        <v>232</v>
      </c>
      <c r="K148" s="20" t="s">
        <v>224</v>
      </c>
      <c r="L148" s="20"/>
      <c r="M148" s="20" t="s">
        <v>221</v>
      </c>
      <c r="N148" s="20">
        <v>1</v>
      </c>
      <c r="O148" s="20"/>
      <c r="P148" s="20"/>
      <c r="Q148" s="20" t="s">
        <v>233</v>
      </c>
      <c r="R148" s="20"/>
      <c r="S148" s="20">
        <v>4</v>
      </c>
      <c r="T148" s="20">
        <v>7</v>
      </c>
      <c r="U148" s="20">
        <v>4</v>
      </c>
      <c r="V148" s="20">
        <v>4</v>
      </c>
      <c r="W148" s="20">
        <v>7</v>
      </c>
      <c r="X148" s="20">
        <v>7</v>
      </c>
      <c r="Y148" s="20">
        <v>4</v>
      </c>
      <c r="Z148" s="20">
        <v>5</v>
      </c>
      <c r="AA148" s="20">
        <v>5</v>
      </c>
      <c r="AB148" s="20">
        <v>5</v>
      </c>
      <c r="AC148" s="20">
        <v>5</v>
      </c>
      <c r="AD148" s="20">
        <v>5</v>
      </c>
      <c r="AE148" s="20">
        <v>5</v>
      </c>
      <c r="AF148" s="20">
        <v>6</v>
      </c>
      <c r="AG148" s="20">
        <v>6</v>
      </c>
      <c r="AH148" s="20">
        <v>5</v>
      </c>
      <c r="AI148" s="20">
        <v>5</v>
      </c>
      <c r="AJ148" s="20">
        <v>7</v>
      </c>
      <c r="AK148" s="20">
        <v>7</v>
      </c>
      <c r="AL148" s="18"/>
    </row>
    <row r="149" spans="1:38">
      <c r="A149" s="18"/>
      <c r="B149" s="170">
        <v>148</v>
      </c>
      <c r="C149" s="173">
        <v>45853</v>
      </c>
      <c r="D149" s="18" t="s">
        <v>215</v>
      </c>
      <c r="E149" s="18" t="s">
        <v>216</v>
      </c>
      <c r="F149" s="18" t="s">
        <v>226</v>
      </c>
      <c r="G149" s="18" t="s">
        <v>226</v>
      </c>
      <c r="H149" s="18" t="s">
        <v>218</v>
      </c>
      <c r="I149" s="20" t="s">
        <v>219</v>
      </c>
      <c r="J149" s="20" t="s">
        <v>220</v>
      </c>
      <c r="K149" s="20" t="s">
        <v>224</v>
      </c>
      <c r="L149" s="20"/>
      <c r="M149" s="20" t="s">
        <v>221</v>
      </c>
      <c r="N149" s="20">
        <v>1</v>
      </c>
      <c r="O149" s="20"/>
      <c r="P149" s="20"/>
      <c r="Q149" s="20" t="s">
        <v>233</v>
      </c>
      <c r="R149" s="20"/>
      <c r="S149" s="20">
        <v>4</v>
      </c>
      <c r="T149" s="20">
        <v>7</v>
      </c>
      <c r="U149" s="20">
        <v>4</v>
      </c>
      <c r="V149" s="20">
        <v>4</v>
      </c>
      <c r="W149" s="20">
        <v>7</v>
      </c>
      <c r="X149" s="20">
        <v>1</v>
      </c>
      <c r="Y149" s="20">
        <v>5</v>
      </c>
      <c r="Z149" s="20">
        <v>4</v>
      </c>
      <c r="AA149" s="20">
        <v>4</v>
      </c>
      <c r="AB149" s="20">
        <v>4</v>
      </c>
      <c r="AC149" s="20">
        <v>6</v>
      </c>
      <c r="AD149" s="20">
        <v>5</v>
      </c>
      <c r="AE149" s="20">
        <v>6</v>
      </c>
      <c r="AF149" s="20">
        <v>6</v>
      </c>
      <c r="AG149" s="20">
        <v>6</v>
      </c>
      <c r="AH149" s="20">
        <v>5</v>
      </c>
      <c r="AI149" s="20">
        <v>5</v>
      </c>
      <c r="AJ149" s="20">
        <v>7</v>
      </c>
      <c r="AK149" s="20">
        <v>7</v>
      </c>
      <c r="AL149" s="18"/>
    </row>
    <row r="150" spans="1:38">
      <c r="A150" s="18"/>
      <c r="B150" s="170">
        <v>149</v>
      </c>
      <c r="C150" s="173">
        <v>45853</v>
      </c>
      <c r="D150" s="18" t="s">
        <v>215</v>
      </c>
      <c r="E150" s="18" t="s">
        <v>216</v>
      </c>
      <c r="F150" s="18" t="s">
        <v>226</v>
      </c>
      <c r="G150" s="18" t="s">
        <v>226</v>
      </c>
      <c r="H150" s="18" t="s">
        <v>218</v>
      </c>
      <c r="I150" s="20" t="s">
        <v>219</v>
      </c>
      <c r="J150" s="20" t="s">
        <v>232</v>
      </c>
      <c r="K150" s="20" t="s">
        <v>224</v>
      </c>
      <c r="L150" s="20"/>
      <c r="M150" s="20" t="s">
        <v>221</v>
      </c>
      <c r="N150" s="20">
        <v>1</v>
      </c>
      <c r="O150" s="20"/>
      <c r="P150" s="20"/>
      <c r="Q150" s="20" t="s">
        <v>233</v>
      </c>
      <c r="R150" s="20"/>
      <c r="S150" s="20">
        <v>6</v>
      </c>
      <c r="T150" s="20">
        <v>7</v>
      </c>
      <c r="U150" s="20">
        <v>6</v>
      </c>
      <c r="V150" s="20">
        <v>6</v>
      </c>
      <c r="W150" s="20">
        <v>7</v>
      </c>
      <c r="X150" s="20">
        <v>7</v>
      </c>
      <c r="Y150" s="20">
        <v>6</v>
      </c>
      <c r="Z150" s="20"/>
      <c r="AA150" s="20"/>
      <c r="AB150" s="20">
        <v>4</v>
      </c>
      <c r="AC150" s="20"/>
      <c r="AD150" s="20"/>
      <c r="AE150" s="20">
        <v>6</v>
      </c>
      <c r="AF150" s="20">
        <v>6</v>
      </c>
      <c r="AG150" s="20">
        <v>6</v>
      </c>
      <c r="AH150" s="20"/>
      <c r="AI150" s="20"/>
      <c r="AJ150" s="20">
        <v>7</v>
      </c>
      <c r="AK150" s="20">
        <v>7</v>
      </c>
      <c r="AL150" s="18"/>
    </row>
    <row r="151" spans="1:38">
      <c r="A151" s="18"/>
      <c r="B151" s="170">
        <v>150</v>
      </c>
      <c r="C151" s="173">
        <v>45853</v>
      </c>
      <c r="D151" s="18" t="s">
        <v>215</v>
      </c>
      <c r="E151" s="18" t="s">
        <v>216</v>
      </c>
      <c r="F151" s="18" t="s">
        <v>235</v>
      </c>
      <c r="G151" s="18" t="s">
        <v>235</v>
      </c>
      <c r="H151" s="18" t="s">
        <v>218</v>
      </c>
      <c r="I151" s="20" t="s">
        <v>219</v>
      </c>
      <c r="J151" s="20" t="s">
        <v>220</v>
      </c>
      <c r="K151" s="20" t="s">
        <v>224</v>
      </c>
      <c r="L151" s="20"/>
      <c r="M151" s="20" t="s">
        <v>221</v>
      </c>
      <c r="N151" s="20">
        <v>1</v>
      </c>
      <c r="O151" s="20"/>
      <c r="P151" s="20"/>
      <c r="Q151" s="20" t="s">
        <v>233</v>
      </c>
      <c r="R151" s="20"/>
      <c r="S151" s="20">
        <v>4</v>
      </c>
      <c r="T151" s="20">
        <v>7</v>
      </c>
      <c r="U151" s="20">
        <v>5</v>
      </c>
      <c r="V151" s="20">
        <v>6</v>
      </c>
      <c r="W151" s="20">
        <v>7</v>
      </c>
      <c r="X151" s="20">
        <v>7</v>
      </c>
      <c r="Y151" s="20">
        <v>5</v>
      </c>
      <c r="Z151" s="20">
        <v>4</v>
      </c>
      <c r="AA151" s="20">
        <v>3</v>
      </c>
      <c r="AB151" s="20">
        <v>7</v>
      </c>
      <c r="AC151" s="20">
        <v>5</v>
      </c>
      <c r="AD151" s="20">
        <v>3</v>
      </c>
      <c r="AE151" s="20">
        <v>7</v>
      </c>
      <c r="AF151" s="20">
        <v>5</v>
      </c>
      <c r="AG151" s="20">
        <v>4</v>
      </c>
      <c r="AH151" s="20">
        <v>5</v>
      </c>
      <c r="AI151" s="20">
        <v>4</v>
      </c>
      <c r="AJ151" s="20">
        <v>6</v>
      </c>
      <c r="AK151" s="20">
        <v>7</v>
      </c>
      <c r="AL151" s="18"/>
    </row>
    <row r="152" spans="1:38">
      <c r="A152" s="18"/>
      <c r="B152" s="170">
        <v>151</v>
      </c>
      <c r="C152" s="173">
        <v>45853</v>
      </c>
      <c r="D152" s="18" t="s">
        <v>215</v>
      </c>
      <c r="E152" s="18" t="s">
        <v>216</v>
      </c>
      <c r="F152" s="18" t="s">
        <v>226</v>
      </c>
      <c r="G152" s="18" t="s">
        <v>226</v>
      </c>
      <c r="H152" s="18" t="s">
        <v>218</v>
      </c>
      <c r="I152" s="20" t="s">
        <v>227</v>
      </c>
      <c r="J152" s="20" t="s">
        <v>232</v>
      </c>
      <c r="K152" s="20" t="s">
        <v>224</v>
      </c>
      <c r="L152" s="20"/>
      <c r="M152" s="20" t="s">
        <v>221</v>
      </c>
      <c r="N152" s="20">
        <v>2</v>
      </c>
      <c r="O152" s="20" t="s">
        <v>283</v>
      </c>
      <c r="P152" s="20"/>
      <c r="Q152" s="20" t="s">
        <v>233</v>
      </c>
      <c r="R152" s="20"/>
      <c r="S152" s="20">
        <v>5</v>
      </c>
      <c r="T152" s="20">
        <v>7</v>
      </c>
      <c r="U152" s="20">
        <v>4</v>
      </c>
      <c r="V152" s="20">
        <v>5</v>
      </c>
      <c r="W152" s="20">
        <v>7</v>
      </c>
      <c r="X152" s="20">
        <v>7</v>
      </c>
      <c r="Y152" s="20">
        <v>5</v>
      </c>
      <c r="Z152" s="20">
        <v>4</v>
      </c>
      <c r="AA152" s="20">
        <v>6</v>
      </c>
      <c r="AB152" s="20">
        <v>3</v>
      </c>
      <c r="AC152" s="20">
        <v>2</v>
      </c>
      <c r="AD152" s="20">
        <v>5</v>
      </c>
      <c r="AE152" s="20">
        <v>2</v>
      </c>
      <c r="AF152" s="20">
        <v>3</v>
      </c>
      <c r="AG152" s="20">
        <v>6</v>
      </c>
      <c r="AH152" s="20">
        <v>2</v>
      </c>
      <c r="AI152" s="20">
        <v>5</v>
      </c>
      <c r="AJ152" s="20">
        <v>3</v>
      </c>
      <c r="AK152" s="20">
        <v>7</v>
      </c>
      <c r="AL152" s="18"/>
    </row>
    <row r="153" spans="1:38">
      <c r="A153" s="18"/>
      <c r="B153" s="170">
        <v>152</v>
      </c>
      <c r="C153" s="173">
        <v>45853</v>
      </c>
      <c r="D153" s="18" t="s">
        <v>215</v>
      </c>
      <c r="E153" s="18" t="s">
        <v>216</v>
      </c>
      <c r="F153" s="18" t="s">
        <v>226</v>
      </c>
      <c r="G153" s="18" t="s">
        <v>226</v>
      </c>
      <c r="H153" s="18" t="s">
        <v>218</v>
      </c>
      <c r="I153" s="20" t="s">
        <v>219</v>
      </c>
      <c r="J153" s="20" t="s">
        <v>232</v>
      </c>
      <c r="K153" s="20" t="s">
        <v>224</v>
      </c>
      <c r="L153" s="20"/>
      <c r="M153" s="20" t="s">
        <v>221</v>
      </c>
      <c r="N153" s="20">
        <v>1</v>
      </c>
      <c r="O153" s="20"/>
      <c r="P153" s="20"/>
      <c r="Q153" s="20" t="s">
        <v>222</v>
      </c>
      <c r="R153" s="20"/>
      <c r="S153" s="20">
        <v>2</v>
      </c>
      <c r="T153" s="20">
        <v>7</v>
      </c>
      <c r="U153" s="20">
        <v>5</v>
      </c>
      <c r="V153" s="20">
        <v>4</v>
      </c>
      <c r="W153" s="20">
        <v>1</v>
      </c>
      <c r="X153" s="20">
        <v>1</v>
      </c>
      <c r="Y153" s="20">
        <v>5</v>
      </c>
      <c r="Z153" s="20">
        <v>4</v>
      </c>
      <c r="AA153" s="20">
        <v>7</v>
      </c>
      <c r="AB153" s="20">
        <v>5</v>
      </c>
      <c r="AC153" s="20">
        <v>4</v>
      </c>
      <c r="AD153" s="20">
        <v>3</v>
      </c>
      <c r="AE153" s="20">
        <v>6</v>
      </c>
      <c r="AF153" s="20">
        <v>2</v>
      </c>
      <c r="AG153" s="20">
        <v>5</v>
      </c>
      <c r="AH153" s="20">
        <v>3</v>
      </c>
      <c r="AI153" s="20">
        <v>5</v>
      </c>
      <c r="AJ153" s="20">
        <v>4</v>
      </c>
      <c r="AK153" s="20">
        <v>7</v>
      </c>
      <c r="AL153" s="18"/>
    </row>
    <row r="154" spans="1:38">
      <c r="A154" s="18"/>
      <c r="B154" s="170">
        <v>153</v>
      </c>
      <c r="C154" s="173">
        <v>45853</v>
      </c>
      <c r="D154" s="18" t="s">
        <v>215</v>
      </c>
      <c r="E154" s="18" t="s">
        <v>216</v>
      </c>
      <c r="F154" s="18" t="s">
        <v>230</v>
      </c>
      <c r="G154" s="18" t="s">
        <v>231</v>
      </c>
      <c r="H154" s="18" t="s">
        <v>218</v>
      </c>
      <c r="I154" s="20" t="s">
        <v>234</v>
      </c>
      <c r="J154" s="20" t="s">
        <v>220</v>
      </c>
      <c r="K154" s="20" t="s">
        <v>224</v>
      </c>
      <c r="L154" s="20"/>
      <c r="M154" s="20" t="s">
        <v>221</v>
      </c>
      <c r="N154" s="20">
        <v>1</v>
      </c>
      <c r="O154" s="20"/>
      <c r="P154" s="20"/>
      <c r="Q154" s="20" t="s">
        <v>233</v>
      </c>
      <c r="R154" s="20"/>
      <c r="S154" s="20">
        <v>6</v>
      </c>
      <c r="T154" s="20">
        <v>1</v>
      </c>
      <c r="U154" s="20">
        <v>2</v>
      </c>
      <c r="V154" s="20">
        <v>4</v>
      </c>
      <c r="W154" s="20">
        <v>1</v>
      </c>
      <c r="X154" s="20">
        <v>1</v>
      </c>
      <c r="Y154" s="20">
        <v>5</v>
      </c>
      <c r="Z154" s="20">
        <v>3</v>
      </c>
      <c r="AA154" s="20">
        <v>6</v>
      </c>
      <c r="AB154" s="20">
        <v>2</v>
      </c>
      <c r="AC154" s="20">
        <v>4</v>
      </c>
      <c r="AD154" s="20">
        <v>6</v>
      </c>
      <c r="AE154" s="20">
        <v>3</v>
      </c>
      <c r="AF154" s="20">
        <v>3</v>
      </c>
      <c r="AG154" s="20">
        <v>5</v>
      </c>
      <c r="AH154" s="20">
        <v>4</v>
      </c>
      <c r="AI154" s="20">
        <v>3</v>
      </c>
      <c r="AJ154" s="20">
        <v>7</v>
      </c>
      <c r="AK154" s="20"/>
      <c r="AL154" s="18"/>
    </row>
    <row r="155" spans="1:38">
      <c r="A155" s="18"/>
      <c r="B155" s="171"/>
      <c r="C155" s="19"/>
      <c r="D155" s="18"/>
      <c r="E155" s="18"/>
      <c r="F155" s="18"/>
      <c r="G155" s="18"/>
      <c r="H155" s="18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18"/>
    </row>
    <row r="156" spans="1:38">
      <c r="A156" s="18"/>
      <c r="B156" s="171"/>
      <c r="C156" s="19"/>
      <c r="D156" s="18"/>
      <c r="E156" s="18"/>
      <c r="F156" s="18"/>
      <c r="G156" s="18"/>
      <c r="H156" s="18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18"/>
    </row>
    <row r="157" spans="1:38">
      <c r="A157" s="18"/>
      <c r="B157" s="171"/>
      <c r="C157" s="19"/>
      <c r="D157" s="18"/>
      <c r="E157" s="18"/>
      <c r="F157" s="18"/>
      <c r="G157" s="18"/>
      <c r="H157" s="18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18"/>
    </row>
    <row r="158" spans="1:38">
      <c r="A158" s="18"/>
      <c r="B158" s="171"/>
      <c r="C158" s="19"/>
      <c r="D158" s="18"/>
      <c r="E158" s="18"/>
      <c r="F158" s="18"/>
      <c r="G158" s="18"/>
      <c r="H158" s="18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18"/>
    </row>
    <row r="159" spans="1:38">
      <c r="A159" s="18"/>
      <c r="B159" s="171"/>
      <c r="C159" s="19"/>
      <c r="D159" s="18"/>
      <c r="E159" s="18"/>
      <c r="F159" s="18"/>
      <c r="G159" s="18"/>
      <c r="H159" s="18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18"/>
    </row>
    <row r="160" spans="1:38">
      <c r="A160" s="18"/>
      <c r="B160" s="171"/>
      <c r="C160" s="19"/>
      <c r="D160" s="18"/>
      <c r="E160" s="18"/>
      <c r="F160" s="18"/>
      <c r="G160" s="18"/>
      <c r="H160" s="18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18"/>
    </row>
    <row r="161" spans="1:38">
      <c r="A161" s="18"/>
      <c r="B161" s="171"/>
      <c r="C161" s="19"/>
      <c r="D161" s="18"/>
      <c r="E161" s="18"/>
      <c r="F161" s="18"/>
      <c r="G161" s="18"/>
      <c r="H161" s="18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18"/>
    </row>
    <row r="162" spans="1:38">
      <c r="A162" s="18"/>
      <c r="B162" s="171"/>
      <c r="C162" s="19"/>
      <c r="D162" s="18"/>
      <c r="E162" s="18"/>
      <c r="F162" s="18"/>
      <c r="G162" s="18"/>
      <c r="H162" s="18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18"/>
    </row>
    <row r="163" spans="1:38">
      <c r="A163" s="18"/>
      <c r="B163" s="171"/>
      <c r="C163" s="19"/>
      <c r="D163" s="18"/>
      <c r="E163" s="18"/>
      <c r="F163" s="18"/>
      <c r="G163" s="18"/>
      <c r="H163" s="18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18"/>
    </row>
    <row r="164" spans="1:38">
      <c r="A164" s="18"/>
      <c r="B164" s="171"/>
      <c r="C164" s="19"/>
      <c r="D164" s="18"/>
      <c r="E164" s="18"/>
      <c r="F164" s="18"/>
      <c r="G164" s="18"/>
      <c r="H164" s="18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18"/>
    </row>
    <row r="165" spans="1:38">
      <c r="A165" s="18"/>
      <c r="B165" s="171"/>
      <c r="C165" s="19"/>
      <c r="D165" s="18"/>
      <c r="E165" s="18"/>
      <c r="F165" s="18"/>
      <c r="G165" s="18"/>
      <c r="H165" s="18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18"/>
    </row>
    <row r="166" spans="1:38">
      <c r="A166" s="18"/>
      <c r="B166" s="171"/>
      <c r="C166" s="19"/>
      <c r="D166" s="18"/>
      <c r="E166" s="18"/>
      <c r="F166" s="18"/>
      <c r="G166" s="18"/>
      <c r="H166" s="18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18"/>
    </row>
    <row r="167" spans="1:38">
      <c r="A167" s="18"/>
      <c r="B167" s="171"/>
      <c r="C167" s="19"/>
      <c r="D167" s="18"/>
      <c r="E167" s="18"/>
      <c r="F167" s="18"/>
      <c r="G167" s="18"/>
      <c r="H167" s="18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18"/>
    </row>
    <row r="168" spans="1:38">
      <c r="A168" s="18"/>
      <c r="B168" s="171"/>
      <c r="C168" s="19"/>
      <c r="D168" s="18"/>
      <c r="E168" s="18"/>
      <c r="F168" s="18"/>
      <c r="G168" s="18"/>
      <c r="H168" s="18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18"/>
    </row>
    <row r="169" spans="1:38">
      <c r="A169" s="18"/>
      <c r="B169" s="171"/>
      <c r="C169" s="19"/>
      <c r="D169" s="18"/>
      <c r="E169" s="18"/>
      <c r="F169" s="18"/>
      <c r="G169" s="18"/>
      <c r="H169" s="18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18"/>
    </row>
    <row r="170" spans="1:38">
      <c r="A170" s="18"/>
      <c r="B170" s="171"/>
      <c r="C170" s="19"/>
      <c r="D170" s="18"/>
      <c r="E170" s="18"/>
      <c r="F170" s="18"/>
      <c r="G170" s="18"/>
      <c r="H170" s="18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18"/>
    </row>
    <row r="171" spans="1:38">
      <c r="A171" s="18"/>
      <c r="B171" s="171"/>
      <c r="C171" s="19"/>
      <c r="D171" s="18"/>
      <c r="E171" s="18"/>
      <c r="F171" s="18"/>
      <c r="G171" s="18"/>
      <c r="H171" s="18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18"/>
    </row>
    <row r="172" spans="1:38">
      <c r="A172" s="18"/>
      <c r="B172" s="171"/>
      <c r="C172" s="19"/>
      <c r="D172" s="18"/>
      <c r="E172" s="18"/>
      <c r="F172" s="18"/>
      <c r="G172" s="18"/>
      <c r="H172" s="18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18"/>
    </row>
    <row r="173" spans="1:38">
      <c r="A173" s="18"/>
      <c r="B173" s="171"/>
      <c r="C173" s="19"/>
      <c r="D173" s="18"/>
      <c r="E173" s="18"/>
      <c r="F173" s="18"/>
      <c r="G173" s="18"/>
      <c r="H173" s="18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18"/>
    </row>
    <row r="174" spans="1:38">
      <c r="A174" s="18"/>
      <c r="B174" s="171"/>
      <c r="C174" s="19"/>
      <c r="D174" s="18"/>
      <c r="E174" s="18"/>
      <c r="F174" s="18"/>
      <c r="G174" s="18"/>
      <c r="H174" s="18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18"/>
    </row>
    <row r="175" spans="1:38">
      <c r="A175" s="18"/>
      <c r="B175" s="171"/>
      <c r="C175" s="19"/>
      <c r="D175" s="18"/>
      <c r="E175" s="18"/>
      <c r="F175" s="18"/>
      <c r="G175" s="18"/>
      <c r="H175" s="18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18"/>
    </row>
    <row r="176" spans="1:38">
      <c r="A176" s="18"/>
      <c r="B176" s="171"/>
      <c r="C176" s="19"/>
      <c r="D176" s="18"/>
      <c r="E176" s="18"/>
      <c r="F176" s="18"/>
      <c r="G176" s="18"/>
      <c r="H176" s="18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18"/>
    </row>
    <row r="177" spans="1:81">
      <c r="A177" s="18"/>
      <c r="B177" s="171"/>
      <c r="C177" s="19"/>
      <c r="D177" s="18"/>
      <c r="E177" s="18"/>
      <c r="F177" s="18"/>
      <c r="G177" s="18"/>
      <c r="H177" s="18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18"/>
    </row>
    <row r="178" spans="1:81">
      <c r="A178" s="18"/>
      <c r="B178" s="171"/>
      <c r="C178" s="19"/>
      <c r="D178" s="18"/>
      <c r="E178" s="18"/>
      <c r="F178" s="18"/>
      <c r="G178" s="18"/>
      <c r="H178" s="18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18"/>
    </row>
    <row r="179" spans="1:81" ht="15">
      <c r="A179" s="18"/>
      <c r="B179" s="171"/>
      <c r="C179" s="19"/>
      <c r="D179" s="18"/>
      <c r="E179" s="18"/>
      <c r="F179" s="18"/>
      <c r="G179" s="18"/>
      <c r="H179" s="18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1"/>
      <c r="AD179" s="20"/>
      <c r="AE179" s="20"/>
      <c r="AF179" s="20"/>
      <c r="AG179" s="20"/>
      <c r="AH179" s="20"/>
      <c r="AI179" s="20"/>
      <c r="AJ179" s="20"/>
      <c r="AK179" s="20"/>
      <c r="AL179" s="18"/>
    </row>
    <row r="180" spans="1:81" ht="15">
      <c r="A180" s="18"/>
      <c r="B180" s="171"/>
      <c r="C180" s="19"/>
      <c r="D180" s="18"/>
      <c r="E180" s="18"/>
      <c r="F180" s="18"/>
      <c r="G180" s="18"/>
      <c r="H180" s="18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1"/>
      <c r="AD180" s="20"/>
      <c r="AE180" s="20"/>
      <c r="AF180" s="20"/>
      <c r="AG180" s="20"/>
      <c r="AH180" s="20"/>
      <c r="AI180" s="20"/>
      <c r="AJ180" s="20"/>
      <c r="AK180" s="20"/>
      <c r="AL180" s="18"/>
    </row>
    <row r="181" spans="1:81">
      <c r="A181" s="18"/>
      <c r="B181" s="171"/>
      <c r="C181" s="19"/>
      <c r="D181" s="18"/>
      <c r="E181" s="18"/>
      <c r="F181" s="18"/>
      <c r="G181" s="18"/>
      <c r="H181" s="18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18"/>
    </row>
    <row r="182" spans="1:81">
      <c r="A182" s="18"/>
      <c r="B182" s="171"/>
      <c r="C182" s="19"/>
      <c r="D182" s="18"/>
      <c r="E182" s="18"/>
      <c r="F182" s="18"/>
      <c r="G182" s="18"/>
      <c r="H182" s="18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18"/>
    </row>
    <row r="183" spans="1:81">
      <c r="A183" s="18"/>
      <c r="B183" s="171"/>
      <c r="C183" s="19"/>
      <c r="D183" s="18"/>
      <c r="E183" s="18"/>
      <c r="F183" s="18"/>
      <c r="G183" s="18"/>
      <c r="H183" s="18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18"/>
    </row>
    <row r="184" spans="1:81">
      <c r="A184" s="18"/>
      <c r="B184" s="171"/>
      <c r="C184" s="19"/>
      <c r="D184" s="18"/>
      <c r="E184" s="18"/>
      <c r="F184" s="18"/>
      <c r="G184" s="18"/>
      <c r="H184" s="18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18"/>
    </row>
    <row r="185" spans="1:81">
      <c r="A185" s="18"/>
      <c r="B185" s="171"/>
      <c r="C185" s="19"/>
      <c r="D185" s="18"/>
      <c r="E185" s="18"/>
      <c r="F185" s="18"/>
      <c r="G185" s="18"/>
      <c r="H185" s="18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18"/>
    </row>
    <row r="186" spans="1:81">
      <c r="A186" s="18"/>
      <c r="B186" s="171"/>
      <c r="C186" s="19"/>
      <c r="D186" s="18"/>
      <c r="E186" s="18"/>
      <c r="F186" s="18"/>
      <c r="G186" s="18"/>
      <c r="H186" s="18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18"/>
    </row>
    <row r="187" spans="1:81">
      <c r="A187" s="18"/>
      <c r="B187" s="171"/>
      <c r="C187" s="19"/>
      <c r="D187" s="18"/>
      <c r="E187" s="18"/>
      <c r="F187" s="18"/>
      <c r="G187" s="18"/>
      <c r="H187" s="18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18"/>
    </row>
    <row r="188" spans="1:81">
      <c r="A188" s="18"/>
      <c r="B188" s="171"/>
      <c r="C188" s="19"/>
      <c r="D188" s="18"/>
      <c r="E188" s="18"/>
      <c r="F188" s="18"/>
      <c r="G188" s="18"/>
      <c r="H188" s="18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18"/>
    </row>
    <row r="189" spans="1:81" s="14" customFormat="1">
      <c r="A189" s="18"/>
      <c r="B189" s="171"/>
      <c r="C189" s="19"/>
      <c r="D189" s="18"/>
      <c r="E189" s="18"/>
      <c r="F189" s="18"/>
      <c r="G189" s="18"/>
      <c r="H189" s="18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18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</row>
    <row r="190" spans="1:81">
      <c r="A190" s="18"/>
      <c r="B190" s="171"/>
      <c r="C190" s="19"/>
      <c r="D190" s="18"/>
      <c r="E190" s="18"/>
      <c r="F190" s="18"/>
      <c r="G190" s="18"/>
      <c r="H190" s="18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18"/>
    </row>
    <row r="191" spans="1:81">
      <c r="A191" s="18"/>
      <c r="B191" s="171"/>
      <c r="C191" s="19"/>
      <c r="D191" s="18"/>
      <c r="E191" s="18"/>
      <c r="F191" s="18"/>
      <c r="G191" s="18"/>
      <c r="H191" s="18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18"/>
    </row>
    <row r="192" spans="1:81">
      <c r="A192" s="18"/>
      <c r="B192" s="171"/>
      <c r="C192" s="19"/>
      <c r="D192" s="18"/>
      <c r="E192" s="18"/>
      <c r="F192" s="18"/>
      <c r="G192" s="18"/>
      <c r="H192" s="18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18"/>
    </row>
    <row r="193" spans="1:38">
      <c r="A193" s="18"/>
      <c r="B193" s="171"/>
      <c r="C193" s="19"/>
      <c r="D193" s="18"/>
      <c r="E193" s="18"/>
      <c r="F193" s="18"/>
      <c r="G193" s="18"/>
      <c r="H193" s="18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18"/>
    </row>
    <row r="194" spans="1:38">
      <c r="A194" s="18"/>
      <c r="B194" s="171"/>
      <c r="C194" s="19"/>
      <c r="D194" s="18"/>
      <c r="E194" s="18"/>
      <c r="F194" s="18"/>
      <c r="G194" s="18"/>
      <c r="H194" s="18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18"/>
    </row>
    <row r="195" spans="1:38">
      <c r="A195" s="18"/>
      <c r="B195" s="171"/>
      <c r="C195" s="19"/>
      <c r="D195" s="18"/>
      <c r="E195" s="18"/>
      <c r="F195" s="18"/>
      <c r="G195" s="18"/>
      <c r="H195" s="18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18"/>
    </row>
    <row r="196" spans="1:38">
      <c r="A196" s="18"/>
      <c r="B196" s="171"/>
      <c r="C196" s="19"/>
      <c r="D196" s="18"/>
      <c r="E196" s="18"/>
      <c r="F196" s="18"/>
      <c r="G196" s="18"/>
      <c r="H196" s="18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18"/>
    </row>
    <row r="197" spans="1:38">
      <c r="A197" s="18"/>
      <c r="B197" s="171"/>
      <c r="C197" s="19"/>
      <c r="D197" s="18"/>
      <c r="E197" s="18"/>
      <c r="F197" s="18"/>
      <c r="G197" s="18"/>
      <c r="H197" s="18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18"/>
    </row>
    <row r="198" spans="1:38">
      <c r="A198" s="18"/>
      <c r="B198" s="171"/>
      <c r="C198" s="19"/>
      <c r="D198" s="18"/>
      <c r="E198" s="18"/>
      <c r="F198" s="18"/>
      <c r="G198" s="18"/>
      <c r="H198" s="18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18"/>
    </row>
    <row r="199" spans="1:38">
      <c r="A199" s="18"/>
      <c r="B199" s="171"/>
      <c r="C199" s="19"/>
      <c r="D199" s="18"/>
      <c r="E199" s="18"/>
      <c r="F199" s="18"/>
      <c r="G199" s="18"/>
      <c r="H199" s="18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18"/>
    </row>
    <row r="200" spans="1:38">
      <c r="A200" s="18"/>
      <c r="B200" s="171"/>
      <c r="C200" s="19"/>
      <c r="D200" s="18"/>
      <c r="E200" s="18"/>
      <c r="F200" s="18"/>
      <c r="G200" s="18"/>
      <c r="H200" s="18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18"/>
    </row>
    <row r="201" spans="1:38">
      <c r="A201" s="18"/>
      <c r="B201" s="171"/>
      <c r="C201" s="19"/>
      <c r="D201" s="18"/>
      <c r="E201" s="18"/>
      <c r="F201" s="18"/>
      <c r="G201" s="18"/>
      <c r="H201" s="18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18"/>
    </row>
    <row r="202" spans="1:38">
      <c r="A202" s="18"/>
      <c r="B202" s="171"/>
      <c r="C202" s="19"/>
      <c r="D202" s="18"/>
      <c r="E202" s="18"/>
      <c r="F202" s="18"/>
      <c r="G202" s="18"/>
      <c r="H202" s="18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18"/>
    </row>
    <row r="203" spans="1:38">
      <c r="A203" s="18"/>
      <c r="B203" s="171"/>
      <c r="C203" s="19"/>
      <c r="D203" s="18"/>
      <c r="E203" s="18"/>
      <c r="F203" s="18"/>
      <c r="G203" s="18"/>
      <c r="H203" s="18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18"/>
    </row>
    <row r="204" spans="1:38">
      <c r="A204" s="18"/>
      <c r="B204" s="171"/>
      <c r="C204" s="19"/>
      <c r="D204" s="18"/>
      <c r="E204" s="18"/>
      <c r="F204" s="18"/>
      <c r="G204" s="18"/>
      <c r="H204" s="18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18"/>
    </row>
    <row r="205" spans="1:38">
      <c r="A205" s="18"/>
      <c r="B205" s="171"/>
      <c r="C205" s="19"/>
      <c r="D205" s="18"/>
      <c r="E205" s="18"/>
      <c r="F205" s="18"/>
      <c r="G205" s="18"/>
      <c r="H205" s="18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18"/>
    </row>
    <row r="206" spans="1:38" ht="15">
      <c r="A206" s="18"/>
      <c r="B206" s="171"/>
      <c r="C206" s="19"/>
      <c r="D206" s="18"/>
      <c r="E206" s="18"/>
      <c r="F206" s="18"/>
      <c r="G206" s="18"/>
      <c r="H206" s="18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1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18"/>
    </row>
    <row r="207" spans="1:38" ht="15">
      <c r="A207" s="18"/>
      <c r="B207" s="171"/>
      <c r="C207" s="19"/>
      <c r="D207" s="18"/>
      <c r="E207" s="18"/>
      <c r="F207" s="18"/>
      <c r="G207" s="18"/>
      <c r="H207" s="18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1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18"/>
    </row>
    <row r="208" spans="1:38" ht="15">
      <c r="A208" s="18"/>
      <c r="B208" s="171"/>
      <c r="C208" s="19"/>
      <c r="D208" s="18"/>
      <c r="E208" s="18"/>
      <c r="F208" s="18"/>
      <c r="G208" s="18"/>
      <c r="H208" s="18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1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18"/>
    </row>
    <row r="209" spans="1:38" ht="15">
      <c r="A209" s="18"/>
      <c r="B209" s="171"/>
      <c r="C209" s="19"/>
      <c r="D209" s="18"/>
      <c r="E209" s="18"/>
      <c r="F209" s="18"/>
      <c r="G209" s="18"/>
      <c r="H209" s="18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1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18"/>
    </row>
    <row r="210" spans="1:38" ht="15">
      <c r="A210" s="18"/>
      <c r="B210" s="171"/>
      <c r="C210" s="19"/>
      <c r="D210" s="18"/>
      <c r="E210" s="18"/>
      <c r="F210" s="18"/>
      <c r="G210" s="18"/>
      <c r="H210" s="18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1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18"/>
    </row>
    <row r="211" spans="1:38">
      <c r="A211" s="18"/>
      <c r="B211" s="171"/>
      <c r="C211" s="19"/>
      <c r="D211" s="18"/>
      <c r="E211" s="18"/>
      <c r="F211" s="18"/>
      <c r="G211" s="18"/>
      <c r="H211" s="18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18"/>
    </row>
    <row r="212" spans="1:38" ht="15">
      <c r="A212" s="18"/>
      <c r="B212" s="171"/>
      <c r="C212" s="19"/>
      <c r="D212" s="18"/>
      <c r="E212" s="18"/>
      <c r="F212" s="18"/>
      <c r="G212" s="18"/>
      <c r="H212" s="18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1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18"/>
    </row>
    <row r="213" spans="1:38" ht="15">
      <c r="A213" s="18"/>
      <c r="B213" s="171"/>
      <c r="C213" s="19"/>
      <c r="D213" s="18"/>
      <c r="E213" s="18"/>
      <c r="F213" s="18"/>
      <c r="G213" s="18"/>
      <c r="H213" s="18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1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18"/>
    </row>
    <row r="214" spans="1:38" ht="15">
      <c r="A214" s="18"/>
      <c r="B214" s="171"/>
      <c r="C214" s="19"/>
      <c r="D214" s="18"/>
      <c r="E214" s="18"/>
      <c r="F214" s="18"/>
      <c r="G214" s="18"/>
      <c r="H214" s="18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1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18"/>
    </row>
    <row r="215" spans="1:38" ht="15">
      <c r="A215" s="18"/>
      <c r="B215" s="171"/>
      <c r="C215" s="19"/>
      <c r="D215" s="18"/>
      <c r="E215" s="18"/>
      <c r="F215" s="18"/>
      <c r="G215" s="18"/>
      <c r="H215" s="18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1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18"/>
    </row>
    <row r="216" spans="1:38" ht="15">
      <c r="A216" s="18"/>
      <c r="B216" s="171"/>
      <c r="C216" s="19"/>
      <c r="D216" s="18"/>
      <c r="E216" s="18"/>
      <c r="F216" s="18"/>
      <c r="G216" s="18"/>
      <c r="H216" s="18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1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18"/>
    </row>
    <row r="217" spans="1:38" ht="15">
      <c r="A217" s="18"/>
      <c r="B217" s="171"/>
      <c r="C217" s="19"/>
      <c r="D217" s="18"/>
      <c r="E217" s="18"/>
      <c r="F217" s="18"/>
      <c r="G217" s="18"/>
      <c r="H217" s="18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1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18"/>
    </row>
    <row r="218" spans="1:38" ht="15">
      <c r="A218" s="18"/>
      <c r="B218" s="171"/>
      <c r="C218" s="19"/>
      <c r="D218" s="18"/>
      <c r="E218" s="18"/>
      <c r="F218" s="18"/>
      <c r="G218" s="18"/>
      <c r="H218" s="18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1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18"/>
    </row>
    <row r="219" spans="1:38" ht="15">
      <c r="A219" s="18"/>
      <c r="B219" s="171"/>
      <c r="C219" s="19"/>
      <c r="D219" s="18"/>
      <c r="E219" s="18"/>
      <c r="F219" s="18"/>
      <c r="G219" s="18"/>
      <c r="H219" s="18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1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18"/>
    </row>
    <row r="220" spans="1:38" ht="15">
      <c r="A220" s="18"/>
      <c r="B220" s="171"/>
      <c r="C220" s="19"/>
      <c r="D220" s="18"/>
      <c r="E220" s="18"/>
      <c r="F220" s="18"/>
      <c r="G220" s="18"/>
      <c r="H220" s="18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1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18"/>
    </row>
    <row r="221" spans="1:38" ht="15">
      <c r="A221" s="18"/>
      <c r="B221" s="171"/>
      <c r="C221" s="19"/>
      <c r="D221" s="18"/>
      <c r="E221" s="18"/>
      <c r="F221" s="18"/>
      <c r="G221" s="18"/>
      <c r="H221" s="18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1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18"/>
    </row>
    <row r="222" spans="1:38" ht="15">
      <c r="A222" s="18"/>
      <c r="B222" s="171"/>
      <c r="C222" s="19"/>
      <c r="D222" s="18"/>
      <c r="E222" s="18"/>
      <c r="F222" s="18"/>
      <c r="G222" s="18"/>
      <c r="H222" s="18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1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18"/>
    </row>
    <row r="223" spans="1:38" ht="15">
      <c r="A223" s="18"/>
      <c r="B223" s="171"/>
      <c r="C223" s="19"/>
      <c r="D223" s="18"/>
      <c r="E223" s="18"/>
      <c r="F223" s="18"/>
      <c r="G223" s="18"/>
      <c r="H223" s="18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1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18"/>
    </row>
    <row r="224" spans="1:38" ht="15">
      <c r="A224" s="18"/>
      <c r="B224" s="171"/>
      <c r="C224" s="19"/>
      <c r="D224" s="18"/>
      <c r="E224" s="18"/>
      <c r="F224" s="18"/>
      <c r="G224" s="18"/>
      <c r="H224" s="18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1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18"/>
    </row>
    <row r="225" spans="1:38" ht="15">
      <c r="A225" s="18"/>
      <c r="B225" s="171"/>
      <c r="C225" s="19"/>
      <c r="D225" s="18"/>
      <c r="E225" s="18"/>
      <c r="F225" s="18"/>
      <c r="G225" s="18"/>
      <c r="H225" s="18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1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18"/>
    </row>
    <row r="226" spans="1:38" ht="15">
      <c r="A226" s="18"/>
      <c r="B226" s="171"/>
      <c r="C226" s="19"/>
      <c r="D226" s="18"/>
      <c r="E226" s="18"/>
      <c r="F226" s="18"/>
      <c r="G226" s="18"/>
      <c r="H226" s="18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1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18"/>
    </row>
    <row r="227" spans="1:38" ht="15">
      <c r="A227" s="18"/>
      <c r="B227" s="171"/>
      <c r="C227" s="19"/>
      <c r="D227" s="18"/>
      <c r="E227" s="18"/>
      <c r="F227" s="18"/>
      <c r="G227" s="18"/>
      <c r="H227" s="18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1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18"/>
    </row>
    <row r="228" spans="1:38" ht="15">
      <c r="A228" s="18"/>
      <c r="B228" s="171"/>
      <c r="C228" s="19"/>
      <c r="D228" s="18"/>
      <c r="E228" s="18"/>
      <c r="F228" s="18"/>
      <c r="G228" s="18"/>
      <c r="H228" s="18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1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18"/>
    </row>
    <row r="229" spans="1:38" ht="15">
      <c r="A229" s="18"/>
      <c r="B229" s="171"/>
      <c r="C229" s="19"/>
      <c r="D229" s="18"/>
      <c r="E229" s="18"/>
      <c r="F229" s="18"/>
      <c r="G229" s="18"/>
      <c r="H229" s="18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1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18"/>
    </row>
    <row r="230" spans="1:38" ht="15">
      <c r="A230" s="18"/>
      <c r="B230" s="171"/>
      <c r="C230" s="19"/>
      <c r="D230" s="18"/>
      <c r="E230" s="18"/>
      <c r="F230" s="18"/>
      <c r="G230" s="18"/>
      <c r="H230" s="18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1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18"/>
    </row>
    <row r="231" spans="1:38" ht="15">
      <c r="A231" s="18"/>
      <c r="B231" s="171"/>
      <c r="C231" s="19"/>
      <c r="D231" s="18"/>
      <c r="E231" s="18"/>
      <c r="F231" s="18"/>
      <c r="G231" s="18"/>
      <c r="H231" s="18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1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18"/>
    </row>
    <row r="232" spans="1:38" ht="15">
      <c r="A232" s="18"/>
      <c r="B232" s="171"/>
      <c r="C232" s="19"/>
      <c r="D232" s="18"/>
      <c r="E232" s="18"/>
      <c r="F232" s="18"/>
      <c r="G232" s="18"/>
      <c r="H232" s="18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1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18"/>
    </row>
    <row r="233" spans="1:38" ht="15">
      <c r="A233" s="18"/>
      <c r="B233" s="171"/>
      <c r="C233" s="19"/>
      <c r="D233" s="18"/>
      <c r="E233" s="18"/>
      <c r="F233" s="18"/>
      <c r="G233" s="18"/>
      <c r="H233" s="18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1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18"/>
    </row>
    <row r="234" spans="1:38" ht="15">
      <c r="A234" s="18"/>
      <c r="B234" s="171"/>
      <c r="C234" s="19"/>
      <c r="D234" s="18"/>
      <c r="E234" s="18"/>
      <c r="F234" s="18"/>
      <c r="G234" s="18"/>
      <c r="H234" s="18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1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18"/>
    </row>
    <row r="235" spans="1:38" ht="15">
      <c r="A235" s="18"/>
      <c r="B235" s="171"/>
      <c r="C235" s="19"/>
      <c r="D235" s="18"/>
      <c r="E235" s="18"/>
      <c r="F235" s="18"/>
      <c r="G235" s="18"/>
      <c r="H235" s="18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1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18"/>
    </row>
    <row r="236" spans="1:38" ht="15">
      <c r="A236" s="18"/>
      <c r="B236" s="171"/>
      <c r="C236" s="19"/>
      <c r="D236" s="18"/>
      <c r="E236" s="18"/>
      <c r="F236" s="18"/>
      <c r="G236" s="18"/>
      <c r="H236" s="18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1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18"/>
    </row>
    <row r="237" spans="1:38" ht="15">
      <c r="A237" s="18"/>
      <c r="B237" s="171"/>
      <c r="C237" s="19"/>
      <c r="D237" s="18"/>
      <c r="E237" s="18"/>
      <c r="F237" s="18"/>
      <c r="G237" s="18"/>
      <c r="H237" s="18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1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18"/>
    </row>
    <row r="238" spans="1:38" ht="15">
      <c r="A238" s="18"/>
      <c r="B238" s="171"/>
      <c r="C238" s="19"/>
      <c r="D238" s="18"/>
      <c r="E238" s="18"/>
      <c r="F238" s="18"/>
      <c r="G238" s="18"/>
      <c r="H238" s="18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1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18"/>
    </row>
    <row r="239" spans="1:38" ht="15">
      <c r="A239" s="18"/>
      <c r="B239" s="171"/>
      <c r="C239" s="19"/>
      <c r="D239" s="18"/>
      <c r="E239" s="18"/>
      <c r="F239" s="18"/>
      <c r="G239" s="18"/>
      <c r="H239" s="18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1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18"/>
    </row>
    <row r="240" spans="1:38" ht="15">
      <c r="A240" s="18"/>
      <c r="B240" s="171"/>
      <c r="C240" s="19"/>
      <c r="D240" s="18"/>
      <c r="E240" s="18"/>
      <c r="F240" s="18"/>
      <c r="G240" s="18"/>
      <c r="H240" s="18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1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18"/>
    </row>
    <row r="241" spans="1:38" ht="15">
      <c r="A241" s="18"/>
      <c r="B241" s="171"/>
      <c r="C241" s="19"/>
      <c r="D241" s="18"/>
      <c r="E241" s="18"/>
      <c r="F241" s="18"/>
      <c r="G241" s="18"/>
      <c r="H241" s="18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1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18"/>
    </row>
    <row r="242" spans="1:38" ht="15">
      <c r="A242" s="18"/>
      <c r="B242" s="171"/>
      <c r="C242" s="19"/>
      <c r="D242" s="18"/>
      <c r="E242" s="18"/>
      <c r="F242" s="18"/>
      <c r="G242" s="18"/>
      <c r="H242" s="18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1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18"/>
    </row>
    <row r="243" spans="1:38" ht="15">
      <c r="A243" s="18"/>
      <c r="B243" s="171"/>
      <c r="C243" s="19"/>
      <c r="D243" s="18"/>
      <c r="E243" s="18"/>
      <c r="F243" s="18"/>
      <c r="G243" s="18"/>
      <c r="H243" s="18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1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18"/>
    </row>
    <row r="244" spans="1:38" ht="15">
      <c r="A244" s="18"/>
      <c r="B244" s="171"/>
      <c r="C244" s="19"/>
      <c r="D244" s="18"/>
      <c r="E244" s="18"/>
      <c r="F244" s="18"/>
      <c r="G244" s="18"/>
      <c r="H244" s="18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1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18"/>
    </row>
    <row r="245" spans="1:38" ht="15">
      <c r="A245" s="18"/>
      <c r="B245" s="171"/>
      <c r="C245" s="19"/>
      <c r="D245" s="18"/>
      <c r="E245" s="18"/>
      <c r="F245" s="18"/>
      <c r="G245" s="18"/>
      <c r="H245" s="18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1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18"/>
    </row>
    <row r="246" spans="1:38" ht="15">
      <c r="A246" s="18"/>
      <c r="B246" s="171"/>
      <c r="C246" s="19"/>
      <c r="D246" s="18"/>
      <c r="E246" s="18"/>
      <c r="F246" s="18"/>
      <c r="G246" s="18"/>
      <c r="H246" s="18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1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18"/>
    </row>
    <row r="247" spans="1:38" ht="15">
      <c r="A247" s="18"/>
      <c r="B247" s="171"/>
      <c r="C247" s="19"/>
      <c r="D247" s="18"/>
      <c r="E247" s="18"/>
      <c r="F247" s="18"/>
      <c r="G247" s="18"/>
      <c r="H247" s="18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1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18"/>
    </row>
    <row r="248" spans="1:38" ht="15">
      <c r="A248" s="18"/>
      <c r="B248" s="171"/>
      <c r="C248" s="19"/>
      <c r="D248" s="18"/>
      <c r="E248" s="18"/>
      <c r="F248" s="18"/>
      <c r="G248" s="18"/>
      <c r="H248" s="18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1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18"/>
    </row>
    <row r="249" spans="1:38" ht="15">
      <c r="A249" s="18"/>
      <c r="B249" s="171"/>
      <c r="C249" s="19"/>
      <c r="D249" s="18"/>
      <c r="E249" s="18"/>
      <c r="F249" s="18"/>
      <c r="G249" s="18"/>
      <c r="H249" s="18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1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18"/>
    </row>
    <row r="250" spans="1:38" ht="15">
      <c r="A250" s="18"/>
      <c r="B250" s="171"/>
      <c r="C250" s="19"/>
      <c r="D250" s="18"/>
      <c r="E250" s="18"/>
      <c r="F250" s="18"/>
      <c r="G250" s="18"/>
      <c r="H250" s="18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1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18"/>
    </row>
    <row r="251" spans="1:38" ht="15">
      <c r="A251" s="18"/>
      <c r="B251" s="171"/>
      <c r="C251" s="19"/>
      <c r="D251" s="18"/>
      <c r="E251" s="18"/>
      <c r="F251" s="18"/>
      <c r="G251" s="18"/>
      <c r="H251" s="18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1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18"/>
    </row>
    <row r="252" spans="1:38" ht="15">
      <c r="A252" s="18"/>
      <c r="B252" s="171"/>
      <c r="C252" s="19"/>
      <c r="D252" s="18"/>
      <c r="E252" s="18"/>
      <c r="F252" s="18"/>
      <c r="G252" s="18"/>
      <c r="H252" s="18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1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18"/>
    </row>
    <row r="253" spans="1:38" ht="15">
      <c r="A253" s="18"/>
      <c r="B253" s="171"/>
      <c r="C253" s="19"/>
      <c r="D253" s="18"/>
      <c r="E253" s="18"/>
      <c r="F253" s="18"/>
      <c r="G253" s="18"/>
      <c r="H253" s="18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1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18"/>
    </row>
    <row r="254" spans="1:38" ht="15">
      <c r="A254" s="18"/>
      <c r="B254" s="171"/>
      <c r="C254" s="19"/>
      <c r="D254" s="18"/>
      <c r="E254" s="18"/>
      <c r="F254" s="18"/>
      <c r="G254" s="18"/>
      <c r="H254" s="18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1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18"/>
    </row>
    <row r="255" spans="1:38" ht="15">
      <c r="A255" s="18"/>
      <c r="B255" s="171"/>
      <c r="C255" s="19"/>
      <c r="D255" s="18"/>
      <c r="E255" s="18"/>
      <c r="F255" s="18"/>
      <c r="G255" s="18"/>
      <c r="H255" s="18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1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18"/>
    </row>
    <row r="256" spans="1:38" ht="15">
      <c r="A256" s="18"/>
      <c r="B256" s="171"/>
      <c r="C256" s="19"/>
      <c r="D256" s="18"/>
      <c r="E256" s="18"/>
      <c r="F256" s="18"/>
      <c r="G256" s="18"/>
      <c r="H256" s="18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1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18"/>
    </row>
    <row r="257" spans="1:38" ht="15">
      <c r="A257" s="18"/>
      <c r="B257" s="171"/>
      <c r="C257" s="19"/>
      <c r="D257" s="18"/>
      <c r="E257" s="18"/>
      <c r="F257" s="18"/>
      <c r="G257" s="18"/>
      <c r="H257" s="18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1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18"/>
    </row>
    <row r="258" spans="1:38" ht="15">
      <c r="A258" s="18"/>
      <c r="B258" s="171"/>
      <c r="C258" s="19"/>
      <c r="D258" s="18"/>
      <c r="E258" s="18"/>
      <c r="F258" s="18"/>
      <c r="G258" s="18"/>
      <c r="H258" s="18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1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18"/>
    </row>
    <row r="259" spans="1:38" ht="15">
      <c r="A259" s="18"/>
      <c r="B259" s="171"/>
      <c r="C259" s="19"/>
      <c r="D259" s="18"/>
      <c r="E259" s="18"/>
      <c r="F259" s="18"/>
      <c r="G259" s="18"/>
      <c r="H259" s="18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1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18"/>
    </row>
    <row r="260" spans="1:38" ht="15">
      <c r="A260" s="18"/>
      <c r="B260" s="171"/>
      <c r="C260" s="19"/>
      <c r="D260" s="18"/>
      <c r="E260" s="18"/>
      <c r="F260" s="18"/>
      <c r="G260" s="18"/>
      <c r="H260" s="18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1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18"/>
    </row>
    <row r="261" spans="1:38" ht="15">
      <c r="A261" s="18"/>
      <c r="B261" s="171"/>
      <c r="C261" s="19"/>
      <c r="D261" s="18"/>
      <c r="E261" s="18"/>
      <c r="F261" s="18"/>
      <c r="G261" s="18"/>
      <c r="H261" s="18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1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18"/>
    </row>
    <row r="262" spans="1:38" ht="15">
      <c r="A262" s="18"/>
      <c r="B262" s="171"/>
      <c r="C262" s="19"/>
      <c r="D262" s="18"/>
      <c r="E262" s="18"/>
      <c r="F262" s="18"/>
      <c r="G262" s="18"/>
      <c r="H262" s="18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1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18"/>
    </row>
    <row r="263" spans="1:38" ht="15">
      <c r="A263" s="18"/>
      <c r="B263" s="171"/>
      <c r="C263" s="19"/>
      <c r="D263" s="18"/>
      <c r="E263" s="18"/>
      <c r="F263" s="18"/>
      <c r="G263" s="18"/>
      <c r="H263" s="18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1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18"/>
    </row>
    <row r="264" spans="1:38" ht="15">
      <c r="A264" s="18"/>
      <c r="B264" s="171"/>
      <c r="C264" s="19"/>
      <c r="D264" s="18"/>
      <c r="E264" s="18"/>
      <c r="F264" s="18"/>
      <c r="G264" s="18"/>
      <c r="H264" s="18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1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18"/>
    </row>
    <row r="265" spans="1:38" ht="15">
      <c r="A265" s="18"/>
      <c r="B265" s="171"/>
      <c r="C265" s="19"/>
      <c r="D265" s="18"/>
      <c r="E265" s="18"/>
      <c r="F265" s="18"/>
      <c r="G265" s="18"/>
      <c r="H265" s="18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1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18"/>
    </row>
    <row r="266" spans="1:38" ht="15">
      <c r="A266" s="18"/>
      <c r="B266" s="171"/>
      <c r="C266" s="19"/>
      <c r="D266" s="18"/>
      <c r="E266" s="18"/>
      <c r="F266" s="18"/>
      <c r="G266" s="18"/>
      <c r="H266" s="18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1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18"/>
    </row>
    <row r="267" spans="1:38" ht="15">
      <c r="A267" s="18"/>
      <c r="B267" s="171"/>
      <c r="C267" s="19"/>
      <c r="D267" s="18"/>
      <c r="E267" s="18"/>
      <c r="F267" s="18"/>
      <c r="G267" s="18"/>
      <c r="H267" s="18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1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18"/>
    </row>
    <row r="268" spans="1:38" ht="15">
      <c r="A268" s="18"/>
      <c r="B268" s="171"/>
      <c r="C268" s="19"/>
      <c r="D268" s="18"/>
      <c r="E268" s="18"/>
      <c r="F268" s="18"/>
      <c r="G268" s="18"/>
      <c r="H268" s="18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1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18"/>
    </row>
    <row r="269" spans="1:38" ht="15">
      <c r="A269" s="18"/>
      <c r="B269" s="171"/>
      <c r="C269" s="19"/>
      <c r="D269" s="18"/>
      <c r="E269" s="18"/>
      <c r="F269" s="18"/>
      <c r="G269" s="18"/>
      <c r="H269" s="18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1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18"/>
    </row>
    <row r="270" spans="1:38" ht="15">
      <c r="A270" s="18"/>
      <c r="B270" s="171"/>
      <c r="C270" s="19"/>
      <c r="D270" s="18"/>
      <c r="E270" s="18"/>
      <c r="F270" s="18"/>
      <c r="G270" s="18"/>
      <c r="H270" s="18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1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18"/>
    </row>
    <row r="271" spans="1:38" ht="15">
      <c r="A271" s="18"/>
      <c r="B271" s="171"/>
      <c r="C271" s="19"/>
      <c r="D271" s="18"/>
      <c r="E271" s="18"/>
      <c r="F271" s="18"/>
      <c r="G271" s="18"/>
      <c r="H271" s="18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1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18"/>
    </row>
    <row r="272" spans="1:38" ht="15">
      <c r="A272" s="18"/>
      <c r="B272" s="171"/>
      <c r="C272" s="19"/>
      <c r="D272" s="18"/>
      <c r="E272" s="18"/>
      <c r="F272" s="18"/>
      <c r="G272" s="18"/>
      <c r="H272" s="18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1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18"/>
    </row>
    <row r="273" spans="1:38" ht="15">
      <c r="A273" s="18"/>
      <c r="B273" s="171"/>
      <c r="C273" s="19"/>
      <c r="D273" s="18"/>
      <c r="E273" s="18"/>
      <c r="F273" s="18"/>
      <c r="G273" s="18"/>
      <c r="H273" s="18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1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18"/>
    </row>
    <row r="274" spans="1:38" ht="15">
      <c r="A274" s="18"/>
      <c r="B274" s="171"/>
      <c r="C274" s="19"/>
      <c r="D274" s="18"/>
      <c r="E274" s="18"/>
      <c r="F274" s="18"/>
      <c r="G274" s="18"/>
      <c r="H274" s="18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1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18"/>
    </row>
    <row r="275" spans="1:38" ht="15">
      <c r="A275" s="18"/>
      <c r="B275" s="171"/>
      <c r="C275" s="19"/>
      <c r="D275" s="18"/>
      <c r="E275" s="18"/>
      <c r="F275" s="18"/>
      <c r="G275" s="18"/>
      <c r="H275" s="18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1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18"/>
    </row>
    <row r="276" spans="1:38" ht="15">
      <c r="A276" s="18"/>
      <c r="B276" s="171"/>
      <c r="C276" s="19"/>
      <c r="D276" s="18"/>
      <c r="E276" s="18"/>
      <c r="F276" s="18"/>
      <c r="G276" s="18"/>
      <c r="H276" s="18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1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18"/>
    </row>
    <row r="277" spans="1:38" ht="15">
      <c r="A277" s="18"/>
      <c r="B277" s="171"/>
      <c r="C277" s="19"/>
      <c r="D277" s="18"/>
      <c r="E277" s="18"/>
      <c r="F277" s="18"/>
      <c r="G277" s="18"/>
      <c r="H277" s="18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1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18"/>
    </row>
    <row r="278" spans="1:38" ht="15">
      <c r="A278" s="18"/>
      <c r="B278" s="171"/>
      <c r="C278" s="19"/>
      <c r="D278" s="18"/>
      <c r="E278" s="18"/>
      <c r="F278" s="18"/>
      <c r="G278" s="18"/>
      <c r="H278" s="18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1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18"/>
    </row>
    <row r="279" spans="1:38" ht="15">
      <c r="A279" s="18"/>
      <c r="B279" s="171"/>
      <c r="C279" s="19"/>
      <c r="D279" s="18"/>
      <c r="E279" s="18"/>
      <c r="F279" s="18"/>
      <c r="G279" s="18"/>
      <c r="H279" s="18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1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18"/>
    </row>
    <row r="280" spans="1:38" ht="15">
      <c r="A280" s="18"/>
      <c r="B280" s="171"/>
      <c r="C280" s="19"/>
      <c r="D280" s="18"/>
      <c r="E280" s="18"/>
      <c r="F280" s="18"/>
      <c r="G280" s="18"/>
      <c r="H280" s="18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1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18"/>
    </row>
    <row r="281" spans="1:38" ht="15">
      <c r="A281" s="18"/>
      <c r="B281" s="171"/>
      <c r="C281" s="19"/>
      <c r="D281" s="18"/>
      <c r="E281" s="18"/>
      <c r="F281" s="18"/>
      <c r="G281" s="18"/>
      <c r="H281" s="18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1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18"/>
    </row>
    <row r="282" spans="1:38" ht="15">
      <c r="A282" s="18"/>
      <c r="B282" s="171"/>
      <c r="C282" s="19"/>
      <c r="D282" s="18"/>
      <c r="E282" s="18"/>
      <c r="F282" s="18"/>
      <c r="G282" s="18"/>
      <c r="H282" s="18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1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18"/>
    </row>
    <row r="283" spans="1:38" ht="15">
      <c r="A283" s="18"/>
      <c r="B283" s="171"/>
      <c r="C283" s="19"/>
      <c r="D283" s="18"/>
      <c r="E283" s="18"/>
      <c r="F283" s="18"/>
      <c r="G283" s="18"/>
      <c r="H283" s="18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1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18"/>
    </row>
    <row r="284" spans="1:38" ht="15">
      <c r="A284" s="18"/>
      <c r="B284" s="171"/>
      <c r="C284" s="19"/>
      <c r="D284" s="18"/>
      <c r="E284" s="18"/>
      <c r="F284" s="18"/>
      <c r="G284" s="18"/>
      <c r="H284" s="18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1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18"/>
    </row>
    <row r="285" spans="1:38" ht="15">
      <c r="A285" s="18"/>
      <c r="B285" s="171"/>
      <c r="C285" s="19"/>
      <c r="D285" s="18"/>
      <c r="E285" s="18"/>
      <c r="F285" s="18"/>
      <c r="G285" s="18"/>
      <c r="H285" s="18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1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18"/>
    </row>
    <row r="286" spans="1:38" ht="15">
      <c r="A286" s="18"/>
      <c r="B286" s="171"/>
      <c r="C286" s="19"/>
      <c r="D286" s="18"/>
      <c r="E286" s="18"/>
      <c r="F286" s="18"/>
      <c r="G286" s="18"/>
      <c r="H286" s="18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1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18"/>
    </row>
    <row r="287" spans="1:38" ht="15">
      <c r="A287" s="18"/>
      <c r="B287" s="171"/>
      <c r="C287" s="19"/>
      <c r="D287" s="18"/>
      <c r="E287" s="18"/>
      <c r="F287" s="18"/>
      <c r="G287" s="18"/>
      <c r="H287" s="18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1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18"/>
    </row>
    <row r="288" spans="1:38" ht="15">
      <c r="A288" s="18"/>
      <c r="B288" s="171"/>
      <c r="C288" s="19"/>
      <c r="D288" s="18"/>
      <c r="E288" s="18"/>
      <c r="F288" s="18"/>
      <c r="G288" s="18"/>
      <c r="H288" s="18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1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18"/>
    </row>
    <row r="289" spans="1:38" ht="15">
      <c r="A289" s="18"/>
      <c r="B289" s="171"/>
      <c r="C289" s="19"/>
      <c r="D289" s="18"/>
      <c r="E289" s="18"/>
      <c r="F289" s="18"/>
      <c r="G289" s="18"/>
      <c r="H289" s="18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1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18"/>
    </row>
    <row r="290" spans="1:38" ht="15">
      <c r="A290" s="18"/>
      <c r="B290" s="171"/>
      <c r="C290" s="19"/>
      <c r="D290" s="18"/>
      <c r="E290" s="18"/>
      <c r="F290" s="18"/>
      <c r="G290" s="18"/>
      <c r="H290" s="18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1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18"/>
    </row>
    <row r="291" spans="1:38" ht="15">
      <c r="A291" s="18"/>
      <c r="B291" s="171"/>
      <c r="C291" s="19"/>
      <c r="D291" s="18"/>
      <c r="E291" s="18"/>
      <c r="F291" s="18"/>
      <c r="G291" s="18"/>
      <c r="H291" s="18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1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18"/>
    </row>
    <row r="292" spans="1:38" ht="15">
      <c r="A292" s="18"/>
      <c r="B292" s="171"/>
      <c r="C292" s="19"/>
      <c r="D292" s="18"/>
      <c r="E292" s="18"/>
      <c r="F292" s="18"/>
      <c r="G292" s="18"/>
      <c r="H292" s="18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1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18"/>
    </row>
    <row r="293" spans="1:38" ht="15">
      <c r="A293" s="18"/>
      <c r="B293" s="171"/>
      <c r="C293" s="19"/>
      <c r="D293" s="18"/>
      <c r="E293" s="18"/>
      <c r="F293" s="18"/>
      <c r="G293" s="18"/>
      <c r="H293" s="18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1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18"/>
    </row>
    <row r="294" spans="1:38" ht="15">
      <c r="A294" s="18"/>
      <c r="B294" s="171"/>
      <c r="C294" s="19"/>
      <c r="D294" s="18"/>
      <c r="E294" s="18"/>
      <c r="F294" s="18"/>
      <c r="G294" s="18"/>
      <c r="H294" s="18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1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18"/>
    </row>
    <row r="295" spans="1:38" ht="15">
      <c r="A295" s="18"/>
      <c r="B295" s="171"/>
      <c r="C295" s="19"/>
      <c r="D295" s="18"/>
      <c r="E295" s="18"/>
      <c r="F295" s="18"/>
      <c r="G295" s="18"/>
      <c r="H295" s="18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1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18"/>
    </row>
    <row r="296" spans="1:38" ht="15">
      <c r="A296" s="18"/>
      <c r="B296" s="171"/>
      <c r="C296" s="19"/>
      <c r="D296" s="18"/>
      <c r="E296" s="18"/>
      <c r="F296" s="18"/>
      <c r="G296" s="18"/>
      <c r="H296" s="18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1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18"/>
    </row>
    <row r="297" spans="1:38" ht="15">
      <c r="A297" s="18"/>
      <c r="B297" s="171"/>
      <c r="C297" s="19"/>
      <c r="D297" s="18"/>
      <c r="E297" s="18"/>
      <c r="F297" s="18"/>
      <c r="G297" s="18"/>
      <c r="H297" s="18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1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18"/>
    </row>
    <row r="298" spans="1:38" ht="15">
      <c r="A298" s="18"/>
      <c r="B298" s="171"/>
      <c r="C298" s="19"/>
      <c r="D298" s="18"/>
      <c r="E298" s="18"/>
      <c r="F298" s="18"/>
      <c r="G298" s="18"/>
      <c r="H298" s="18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1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18"/>
    </row>
    <row r="299" spans="1:38" ht="15">
      <c r="A299" s="18"/>
      <c r="B299" s="171"/>
      <c r="C299" s="19"/>
      <c r="D299" s="18"/>
      <c r="E299" s="18"/>
      <c r="F299" s="18"/>
      <c r="G299" s="18"/>
      <c r="H299" s="18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1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18"/>
    </row>
    <row r="300" spans="1:38" ht="15">
      <c r="A300" s="18"/>
      <c r="B300" s="171"/>
      <c r="C300" s="19"/>
      <c r="D300" s="18"/>
      <c r="E300" s="18"/>
      <c r="F300" s="18"/>
      <c r="G300" s="18"/>
      <c r="H300" s="18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1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18"/>
    </row>
    <row r="301" spans="1:38" ht="15">
      <c r="A301" s="18"/>
      <c r="B301" s="171"/>
      <c r="C301" s="19"/>
      <c r="D301" s="18"/>
      <c r="E301" s="18"/>
      <c r="F301" s="18"/>
      <c r="G301" s="18"/>
      <c r="H301" s="18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1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18"/>
    </row>
    <row r="302" spans="1:38" ht="15">
      <c r="A302" s="18"/>
      <c r="B302" s="171"/>
      <c r="C302" s="19"/>
      <c r="D302" s="18"/>
      <c r="E302" s="18"/>
      <c r="F302" s="18"/>
      <c r="G302" s="18"/>
      <c r="H302" s="18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1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18"/>
    </row>
    <row r="303" spans="1:38" ht="15">
      <c r="A303" s="18"/>
      <c r="B303" s="171"/>
      <c r="C303" s="19"/>
      <c r="D303" s="18"/>
      <c r="E303" s="18"/>
      <c r="F303" s="18"/>
      <c r="G303" s="18"/>
      <c r="H303" s="18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1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18"/>
    </row>
    <row r="304" spans="1:38" ht="15">
      <c r="A304" s="18"/>
      <c r="B304" s="171"/>
      <c r="C304" s="19"/>
      <c r="D304" s="18"/>
      <c r="E304" s="18"/>
      <c r="F304" s="18"/>
      <c r="G304" s="18"/>
      <c r="H304" s="18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1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18"/>
    </row>
    <row r="305" spans="1:81" s="15" customFormat="1" ht="15">
      <c r="A305" s="18"/>
      <c r="B305" s="171"/>
      <c r="C305" s="19"/>
      <c r="D305" s="18"/>
      <c r="E305" s="18"/>
      <c r="F305" s="18"/>
      <c r="G305" s="18"/>
      <c r="H305" s="18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1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18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</row>
    <row r="306" spans="1:81">
      <c r="A306" s="18"/>
      <c r="B306" s="171"/>
      <c r="C306" s="18"/>
      <c r="D306" s="18"/>
      <c r="E306" s="18"/>
      <c r="F306" s="18"/>
      <c r="G306" s="18"/>
      <c r="H306" s="18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18"/>
    </row>
    <row r="307" spans="1:81">
      <c r="A307" s="18"/>
      <c r="B307" s="171"/>
      <c r="C307" s="18"/>
      <c r="D307" s="18"/>
      <c r="E307" s="18"/>
      <c r="F307" s="18"/>
      <c r="G307" s="18"/>
      <c r="H307" s="18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18"/>
    </row>
    <row r="308" spans="1:81">
      <c r="A308" s="18"/>
      <c r="B308" s="171"/>
      <c r="C308" s="18"/>
      <c r="D308" s="18"/>
      <c r="E308" s="18"/>
      <c r="F308" s="18"/>
      <c r="G308" s="18"/>
      <c r="H308" s="18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18"/>
    </row>
    <row r="309" spans="1:81">
      <c r="I309" s="17"/>
      <c r="J309" s="17"/>
      <c r="K309" s="17"/>
      <c r="L309" s="17"/>
      <c r="M309" s="17"/>
      <c r="N309" s="17"/>
      <c r="O309" s="17"/>
      <c r="P309" s="17"/>
      <c r="Q309" s="17"/>
      <c r="R309" s="17"/>
    </row>
    <row r="310" spans="1:81">
      <c r="I310" s="17"/>
      <c r="J310" s="17"/>
      <c r="K310" s="17"/>
      <c r="L310" s="17"/>
      <c r="M310" s="17"/>
      <c r="N310" s="17"/>
      <c r="O310" s="17"/>
      <c r="P310" s="17"/>
      <c r="Q310" s="17"/>
      <c r="R310" s="17"/>
    </row>
    <row r="311" spans="1:81">
      <c r="I311" s="17"/>
      <c r="J311" s="17"/>
      <c r="K311" s="17"/>
      <c r="L311" s="17"/>
      <c r="M311" s="17"/>
      <c r="N311" s="17"/>
      <c r="O311" s="17"/>
      <c r="P311" s="17"/>
      <c r="Q311" s="17"/>
      <c r="R311" s="17"/>
    </row>
    <row r="312" spans="1:81">
      <c r="I312" s="17"/>
      <c r="J312" s="17"/>
      <c r="K312" s="17"/>
      <c r="L312" s="17"/>
      <c r="M312" s="17"/>
      <c r="N312" s="17"/>
      <c r="O312" s="17"/>
      <c r="P312" s="17"/>
      <c r="Q312" s="17"/>
      <c r="R312" s="17"/>
    </row>
    <row r="313" spans="1:81">
      <c r="I313" s="17"/>
      <c r="J313" s="17"/>
      <c r="K313" s="17"/>
      <c r="L313" s="17"/>
      <c r="M313" s="17"/>
      <c r="N313" s="17"/>
      <c r="O313" s="17"/>
      <c r="P313" s="17"/>
      <c r="Q313" s="17"/>
      <c r="R313" s="17"/>
    </row>
    <row r="314" spans="1:81">
      <c r="I314" s="17"/>
      <c r="J314" s="17"/>
      <c r="K314" s="17"/>
      <c r="L314" s="17"/>
      <c r="M314" s="17"/>
      <c r="N314" s="17"/>
      <c r="O314" s="17"/>
      <c r="P314" s="17"/>
      <c r="Q314" s="17"/>
      <c r="R314" s="17"/>
    </row>
    <row r="315" spans="1:81">
      <c r="I315" s="17"/>
      <c r="J315" s="17"/>
      <c r="K315" s="17"/>
      <c r="L315" s="17"/>
      <c r="M315" s="17"/>
      <c r="N315" s="17"/>
      <c r="O315" s="17"/>
      <c r="P315" s="17"/>
      <c r="Q315" s="17"/>
      <c r="R315" s="17"/>
    </row>
    <row r="316" spans="1:81">
      <c r="I316" s="17"/>
      <c r="J316" s="17"/>
      <c r="K316" s="17"/>
      <c r="L316" s="17"/>
      <c r="M316" s="17"/>
      <c r="N316" s="17"/>
      <c r="O316" s="17"/>
      <c r="P316" s="17"/>
      <c r="Q316" s="17"/>
      <c r="R316" s="17"/>
    </row>
    <row r="317" spans="1:81">
      <c r="I317" s="17"/>
      <c r="J317" s="17"/>
      <c r="K317" s="17"/>
      <c r="L317" s="17"/>
      <c r="M317" s="17"/>
      <c r="N317" s="17"/>
      <c r="O317" s="17"/>
      <c r="P317" s="17"/>
      <c r="Q317" s="17"/>
      <c r="R317" s="17"/>
    </row>
    <row r="318" spans="1:81">
      <c r="I318" s="17"/>
      <c r="J318" s="17"/>
      <c r="K318" s="17"/>
      <c r="L318" s="17"/>
      <c r="M318" s="17"/>
      <c r="N318" s="17"/>
      <c r="O318" s="17"/>
      <c r="P318" s="17"/>
      <c r="Q318" s="17"/>
      <c r="R318" s="17"/>
    </row>
    <row r="319" spans="1:81">
      <c r="I319" s="17"/>
      <c r="J319" s="17"/>
      <c r="K319" s="17"/>
      <c r="L319" s="17"/>
      <c r="M319" s="17"/>
      <c r="N319" s="17"/>
      <c r="O319" s="17"/>
      <c r="P319" s="17"/>
      <c r="Q319" s="17"/>
      <c r="R319" s="17"/>
    </row>
    <row r="320" spans="1:81">
      <c r="I320" s="17"/>
      <c r="J320" s="17"/>
      <c r="K320" s="17"/>
      <c r="L320" s="17"/>
      <c r="M320" s="17"/>
      <c r="N320" s="17"/>
      <c r="O320" s="17"/>
      <c r="P320" s="17"/>
      <c r="Q320" s="17"/>
      <c r="R320" s="17"/>
    </row>
    <row r="321" spans="9:18">
      <c r="I321" s="17"/>
      <c r="J321" s="17"/>
      <c r="K321" s="17"/>
      <c r="L321" s="17"/>
      <c r="M321" s="17"/>
      <c r="N321" s="17"/>
      <c r="O321" s="17"/>
      <c r="P321" s="17"/>
      <c r="Q321" s="17"/>
      <c r="R321" s="17"/>
    </row>
    <row r="322" spans="9:18">
      <c r="I322" s="17"/>
      <c r="J322" s="17"/>
      <c r="K322" s="17"/>
      <c r="L322" s="17"/>
      <c r="M322" s="17"/>
      <c r="N322" s="17"/>
      <c r="O322" s="17"/>
      <c r="P322" s="17"/>
      <c r="Q322" s="17"/>
      <c r="R322" s="17"/>
    </row>
    <row r="323" spans="9:18">
      <c r="I323" s="17"/>
      <c r="J323" s="17"/>
      <c r="K323" s="17"/>
      <c r="L323" s="17"/>
      <c r="M323" s="17"/>
      <c r="N323" s="17"/>
      <c r="O323" s="17"/>
      <c r="P323" s="17"/>
      <c r="Q323" s="17"/>
      <c r="R323" s="17"/>
    </row>
    <row r="324" spans="9:18">
      <c r="I324" s="17"/>
      <c r="J324" s="17"/>
      <c r="K324" s="17"/>
      <c r="L324" s="17"/>
      <c r="M324" s="17"/>
      <c r="N324" s="17"/>
      <c r="O324" s="17"/>
      <c r="P324" s="17"/>
      <c r="Q324" s="17"/>
      <c r="R324" s="17"/>
    </row>
    <row r="325" spans="9:18">
      <c r="I325" s="17"/>
      <c r="J325" s="17"/>
      <c r="K325" s="17"/>
      <c r="L325" s="17"/>
      <c r="M325" s="17"/>
      <c r="N325" s="17"/>
      <c r="O325" s="17"/>
      <c r="P325" s="17"/>
      <c r="Q325" s="17"/>
      <c r="R325" s="17"/>
    </row>
    <row r="326" spans="9:18">
      <c r="I326" s="17"/>
      <c r="J326" s="17"/>
      <c r="K326" s="17"/>
      <c r="L326" s="17"/>
      <c r="M326" s="17"/>
      <c r="N326" s="17"/>
      <c r="O326" s="17"/>
      <c r="P326" s="17"/>
      <c r="Q326" s="17"/>
      <c r="R326" s="17"/>
    </row>
    <row r="327" spans="9:18">
      <c r="I327" s="17"/>
      <c r="J327" s="17"/>
      <c r="K327" s="17"/>
      <c r="L327" s="17"/>
      <c r="M327" s="17"/>
      <c r="N327" s="17"/>
      <c r="O327" s="17"/>
      <c r="P327" s="17"/>
      <c r="Q327" s="17"/>
      <c r="R327" s="17"/>
    </row>
    <row r="328" spans="9:18">
      <c r="I328" s="17"/>
      <c r="J328" s="17"/>
      <c r="K328" s="17"/>
      <c r="L328" s="17"/>
      <c r="M328" s="17"/>
      <c r="N328" s="17"/>
      <c r="O328" s="17"/>
      <c r="P328" s="17"/>
      <c r="Q328" s="17"/>
      <c r="R328" s="17"/>
    </row>
    <row r="329" spans="9:18">
      <c r="I329" s="17"/>
      <c r="J329" s="17"/>
      <c r="K329" s="17"/>
      <c r="L329" s="17"/>
      <c r="M329" s="17"/>
      <c r="N329" s="17"/>
      <c r="O329" s="17"/>
      <c r="P329" s="17"/>
      <c r="Q329" s="17"/>
      <c r="R329" s="17"/>
    </row>
    <row r="330" spans="9:18">
      <c r="I330" s="17"/>
      <c r="J330" s="17"/>
      <c r="K330" s="17"/>
      <c r="L330" s="17"/>
      <c r="M330" s="17"/>
      <c r="N330" s="17"/>
      <c r="O330" s="17"/>
      <c r="P330" s="17"/>
      <c r="Q330" s="17"/>
      <c r="R330" s="17"/>
    </row>
    <row r="331" spans="9:18">
      <c r="I331" s="17"/>
      <c r="J331" s="17"/>
      <c r="K331" s="17"/>
      <c r="L331" s="17"/>
      <c r="M331" s="17"/>
      <c r="N331" s="17"/>
      <c r="O331" s="17"/>
      <c r="P331" s="17"/>
      <c r="Q331" s="17"/>
      <c r="R331" s="17"/>
    </row>
    <row r="332" spans="9:18">
      <c r="I332" s="17"/>
      <c r="J332" s="17"/>
      <c r="K332" s="17"/>
      <c r="L332" s="17"/>
      <c r="M332" s="17"/>
      <c r="N332" s="17"/>
      <c r="O332" s="17"/>
      <c r="P332" s="17"/>
      <c r="Q332" s="17"/>
      <c r="R332" s="17"/>
    </row>
    <row r="333" spans="9:18">
      <c r="I333" s="17"/>
      <c r="J333" s="17"/>
      <c r="K333" s="17"/>
      <c r="L333" s="17"/>
      <c r="M333" s="17"/>
      <c r="N333" s="17"/>
      <c r="O333" s="17"/>
      <c r="P333" s="17"/>
      <c r="Q333" s="17"/>
      <c r="R333" s="17"/>
    </row>
    <row r="334" spans="9:18">
      <c r="I334" s="17"/>
      <c r="J334" s="17"/>
      <c r="K334" s="17"/>
      <c r="L334" s="17"/>
      <c r="M334" s="17"/>
      <c r="N334" s="17"/>
      <c r="O334" s="17"/>
      <c r="P334" s="17"/>
      <c r="Q334" s="17"/>
      <c r="R334" s="17"/>
    </row>
    <row r="335" spans="9:18">
      <c r="I335" s="17"/>
      <c r="J335" s="17"/>
      <c r="K335" s="17"/>
      <c r="L335" s="17"/>
      <c r="M335" s="17"/>
      <c r="N335" s="17"/>
      <c r="O335" s="17"/>
      <c r="P335" s="17"/>
      <c r="Q335" s="17"/>
      <c r="R335" s="17"/>
    </row>
    <row r="336" spans="9:18">
      <c r="I336" s="17"/>
      <c r="J336" s="17"/>
      <c r="K336" s="17"/>
      <c r="L336" s="17"/>
      <c r="M336" s="17"/>
      <c r="N336" s="17"/>
      <c r="O336" s="17"/>
      <c r="P336" s="17"/>
      <c r="Q336" s="17"/>
      <c r="R336" s="17"/>
    </row>
    <row r="337" spans="9:18">
      <c r="I337" s="17"/>
      <c r="J337" s="17"/>
      <c r="K337" s="17"/>
      <c r="L337" s="17"/>
      <c r="M337" s="17"/>
      <c r="N337" s="17"/>
      <c r="O337" s="17"/>
      <c r="P337" s="17"/>
      <c r="Q337" s="17"/>
      <c r="R337" s="17"/>
    </row>
    <row r="338" spans="9:18">
      <c r="I338" s="17"/>
      <c r="J338" s="17"/>
      <c r="K338" s="17"/>
      <c r="L338" s="17"/>
      <c r="M338" s="17"/>
      <c r="N338" s="17"/>
      <c r="O338" s="17"/>
      <c r="P338" s="17"/>
      <c r="Q338" s="17"/>
      <c r="R338" s="17"/>
    </row>
    <row r="339" spans="9:18">
      <c r="I339" s="17"/>
      <c r="J339" s="17"/>
      <c r="K339" s="17"/>
      <c r="L339" s="17"/>
      <c r="M339" s="17"/>
      <c r="N339" s="17"/>
      <c r="O339" s="17"/>
      <c r="P339" s="17"/>
      <c r="Q339" s="17"/>
      <c r="R339" s="17"/>
    </row>
    <row r="340" spans="9:18">
      <c r="I340" s="17"/>
      <c r="J340" s="17"/>
      <c r="K340" s="17"/>
      <c r="L340" s="17"/>
      <c r="M340" s="17"/>
      <c r="N340" s="17"/>
      <c r="O340" s="17"/>
      <c r="P340" s="17"/>
      <c r="Q340" s="17"/>
      <c r="R340" s="17"/>
    </row>
    <row r="341" spans="9:18">
      <c r="I341" s="17"/>
      <c r="J341" s="17"/>
      <c r="K341" s="17"/>
      <c r="L341" s="17"/>
      <c r="M341" s="17"/>
      <c r="N341" s="17"/>
      <c r="O341" s="17"/>
      <c r="P341" s="17"/>
      <c r="Q341" s="17"/>
      <c r="R341" s="17"/>
    </row>
    <row r="342" spans="9:18">
      <c r="I342" s="17"/>
      <c r="J342" s="17"/>
      <c r="K342" s="17"/>
      <c r="L342" s="17"/>
      <c r="M342" s="17"/>
      <c r="N342" s="17"/>
      <c r="O342" s="17"/>
      <c r="P342" s="17"/>
      <c r="Q342" s="17"/>
      <c r="R342" s="17"/>
    </row>
    <row r="343" spans="9:18">
      <c r="I343" s="17"/>
      <c r="J343" s="17"/>
      <c r="K343" s="17"/>
      <c r="L343" s="17"/>
      <c r="M343" s="17"/>
      <c r="N343" s="17"/>
      <c r="O343" s="17"/>
      <c r="P343" s="17"/>
      <c r="Q343" s="17"/>
      <c r="R343" s="17"/>
    </row>
    <row r="344" spans="9:18">
      <c r="I344" s="17"/>
      <c r="J344" s="17"/>
      <c r="K344" s="17"/>
      <c r="L344" s="17"/>
      <c r="M344" s="17"/>
      <c r="N344" s="17"/>
      <c r="O344" s="17"/>
      <c r="P344" s="17"/>
      <c r="Q344" s="17"/>
      <c r="R344" s="17"/>
    </row>
    <row r="345" spans="9:18">
      <c r="I345" s="17"/>
      <c r="J345" s="17"/>
      <c r="K345" s="17"/>
      <c r="L345" s="17"/>
      <c r="M345" s="17"/>
      <c r="N345" s="17"/>
      <c r="O345" s="17"/>
      <c r="P345" s="17"/>
      <c r="Q345" s="17"/>
      <c r="R345" s="17"/>
    </row>
    <row r="346" spans="9:18">
      <c r="I346" s="17"/>
      <c r="J346" s="17"/>
      <c r="K346" s="17"/>
      <c r="L346" s="17"/>
      <c r="M346" s="17"/>
      <c r="N346" s="17"/>
      <c r="O346" s="17"/>
      <c r="P346" s="17"/>
      <c r="Q346" s="17"/>
      <c r="R346" s="17"/>
    </row>
    <row r="347" spans="9:18">
      <c r="I347" s="17"/>
      <c r="J347" s="17"/>
      <c r="K347" s="17"/>
      <c r="L347" s="17"/>
      <c r="M347" s="17"/>
      <c r="N347" s="17"/>
      <c r="O347" s="17"/>
      <c r="P347" s="17"/>
      <c r="Q347" s="17"/>
      <c r="R347" s="17"/>
    </row>
    <row r="348" spans="9:18">
      <c r="I348" s="17"/>
      <c r="J348" s="17"/>
      <c r="K348" s="17"/>
      <c r="L348" s="17"/>
      <c r="M348" s="17"/>
      <c r="N348" s="17"/>
      <c r="O348" s="17"/>
      <c r="P348" s="17"/>
      <c r="Q348" s="17"/>
      <c r="R348" s="17"/>
    </row>
    <row r="349" spans="9:18">
      <c r="I349" s="17"/>
      <c r="J349" s="17"/>
      <c r="K349" s="17"/>
      <c r="L349" s="17"/>
      <c r="M349" s="17"/>
      <c r="N349" s="17"/>
      <c r="O349" s="17"/>
      <c r="P349" s="17"/>
      <c r="Q349" s="17"/>
      <c r="R349" s="17"/>
    </row>
    <row r="350" spans="9:18">
      <c r="I350" s="17"/>
      <c r="J350" s="17"/>
      <c r="K350" s="17"/>
      <c r="L350" s="17"/>
      <c r="M350" s="17"/>
      <c r="N350" s="17"/>
      <c r="O350" s="17"/>
      <c r="P350" s="17"/>
      <c r="Q350" s="17"/>
      <c r="R350" s="17"/>
    </row>
    <row r="351" spans="9:18">
      <c r="I351" s="17"/>
      <c r="J351" s="17"/>
      <c r="K351" s="17"/>
      <c r="L351" s="17"/>
      <c r="M351" s="17"/>
      <c r="N351" s="17"/>
      <c r="O351" s="17"/>
      <c r="P351" s="17"/>
      <c r="Q351" s="17"/>
      <c r="R351" s="17"/>
    </row>
    <row r="352" spans="9:18">
      <c r="I352" s="17"/>
      <c r="J352" s="17"/>
      <c r="K352" s="17"/>
      <c r="L352" s="17"/>
      <c r="M352" s="17"/>
      <c r="N352" s="17"/>
      <c r="O352" s="17"/>
      <c r="P352" s="17"/>
      <c r="Q352" s="17"/>
      <c r="R352" s="17"/>
    </row>
    <row r="353" spans="9:18">
      <c r="I353" s="17"/>
      <c r="J353" s="17"/>
      <c r="K353" s="17"/>
      <c r="L353" s="17"/>
      <c r="M353" s="17"/>
      <c r="N353" s="17"/>
      <c r="O353" s="17"/>
      <c r="P353" s="17"/>
      <c r="Q353" s="17"/>
      <c r="R353" s="17"/>
    </row>
    <row r="354" spans="9:18">
      <c r="I354" s="17"/>
      <c r="J354" s="17"/>
      <c r="K354" s="17"/>
      <c r="L354" s="17"/>
      <c r="M354" s="17"/>
      <c r="N354" s="17"/>
      <c r="O354" s="17"/>
      <c r="P354" s="17"/>
      <c r="Q354" s="17"/>
      <c r="R354" s="17"/>
    </row>
    <row r="355" spans="9:18">
      <c r="I355" s="17"/>
      <c r="J355" s="17"/>
      <c r="K355" s="17"/>
      <c r="L355" s="17"/>
      <c r="M355" s="17"/>
      <c r="N355" s="17"/>
      <c r="O355" s="17"/>
      <c r="P355" s="17"/>
      <c r="Q355" s="17"/>
      <c r="R355" s="17"/>
    </row>
    <row r="356" spans="9:18">
      <c r="I356" s="17"/>
      <c r="J356" s="17"/>
      <c r="K356" s="17"/>
      <c r="L356" s="17"/>
      <c r="M356" s="17"/>
      <c r="N356" s="17"/>
      <c r="O356" s="17"/>
      <c r="P356" s="17"/>
      <c r="Q356" s="17"/>
      <c r="R356" s="17"/>
    </row>
    <row r="357" spans="9:18">
      <c r="I357" s="17"/>
      <c r="J357" s="17"/>
      <c r="K357" s="17"/>
      <c r="L357" s="17"/>
      <c r="M357" s="17"/>
      <c r="N357" s="17"/>
      <c r="O357" s="17"/>
      <c r="P357" s="17"/>
      <c r="Q357" s="17"/>
      <c r="R357" s="17"/>
    </row>
    <row r="358" spans="9:18">
      <c r="I358" s="17"/>
      <c r="J358" s="17"/>
      <c r="K358" s="17"/>
      <c r="L358" s="17"/>
      <c r="M358" s="17"/>
      <c r="N358" s="17"/>
      <c r="O358" s="17"/>
      <c r="P358" s="17"/>
      <c r="Q358" s="17"/>
      <c r="R358" s="17"/>
    </row>
    <row r="359" spans="9:18">
      <c r="I359" s="17"/>
      <c r="J359" s="17"/>
      <c r="K359" s="17"/>
      <c r="L359" s="17"/>
      <c r="M359" s="17"/>
      <c r="N359" s="17"/>
      <c r="O359" s="17"/>
      <c r="P359" s="17"/>
      <c r="Q359" s="17"/>
      <c r="R359" s="17"/>
    </row>
    <row r="360" spans="9:18">
      <c r="I360" s="17"/>
      <c r="J360" s="17"/>
      <c r="K360" s="17"/>
      <c r="L360" s="17"/>
      <c r="M360" s="17"/>
      <c r="N360" s="17"/>
      <c r="O360" s="17"/>
      <c r="P360" s="17"/>
      <c r="Q360" s="17"/>
      <c r="R360" s="17"/>
    </row>
    <row r="361" spans="9:18">
      <c r="I361" s="17"/>
      <c r="J361" s="17"/>
      <c r="K361" s="17"/>
      <c r="L361" s="17"/>
      <c r="M361" s="17"/>
      <c r="N361" s="17"/>
      <c r="O361" s="17"/>
      <c r="P361" s="17"/>
      <c r="Q361" s="17"/>
      <c r="R361" s="17"/>
    </row>
    <row r="362" spans="9:18">
      <c r="I362" s="17"/>
      <c r="J362" s="17"/>
      <c r="K362" s="17"/>
      <c r="L362" s="17"/>
      <c r="M362" s="17"/>
      <c r="N362" s="17"/>
      <c r="O362" s="17"/>
      <c r="P362" s="17"/>
      <c r="Q362" s="17"/>
      <c r="R362" s="17"/>
    </row>
    <row r="363" spans="9:18">
      <c r="I363" s="17"/>
      <c r="J363" s="17"/>
      <c r="K363" s="17"/>
      <c r="L363" s="17"/>
      <c r="M363" s="17"/>
      <c r="N363" s="17"/>
      <c r="O363" s="17"/>
      <c r="P363" s="17"/>
      <c r="Q363" s="17"/>
      <c r="R363" s="17"/>
    </row>
    <row r="364" spans="9:18">
      <c r="I364" s="17"/>
      <c r="J364" s="17"/>
      <c r="K364" s="17"/>
      <c r="L364" s="17"/>
      <c r="M364" s="17"/>
      <c r="N364" s="17"/>
      <c r="O364" s="17"/>
      <c r="P364" s="17"/>
      <c r="Q364" s="17"/>
      <c r="R364" s="17"/>
    </row>
    <row r="365" spans="9:18">
      <c r="I365" s="17"/>
      <c r="J365" s="17"/>
      <c r="K365" s="17"/>
      <c r="L365" s="17"/>
      <c r="M365" s="17"/>
      <c r="N365" s="17"/>
      <c r="O365" s="17"/>
      <c r="P365" s="17"/>
      <c r="Q365" s="17"/>
      <c r="R365" s="17"/>
    </row>
    <row r="366" spans="9:18">
      <c r="I366" s="17"/>
      <c r="J366" s="17"/>
      <c r="K366" s="17"/>
      <c r="L366" s="17"/>
      <c r="M366" s="17"/>
      <c r="N366" s="17"/>
      <c r="O366" s="17"/>
      <c r="P366" s="17"/>
      <c r="Q366" s="17"/>
      <c r="R366" s="17"/>
    </row>
    <row r="367" spans="9:18">
      <c r="I367" s="17"/>
      <c r="J367" s="17"/>
      <c r="K367" s="17"/>
      <c r="L367" s="17"/>
      <c r="M367" s="17"/>
      <c r="N367" s="17"/>
      <c r="O367" s="17"/>
      <c r="P367" s="17"/>
      <c r="Q367" s="17"/>
      <c r="R367" s="17"/>
    </row>
    <row r="368" spans="9:18">
      <c r="I368" s="17"/>
      <c r="J368" s="17"/>
      <c r="K368" s="17"/>
      <c r="L368" s="17"/>
      <c r="M368" s="17"/>
      <c r="N368" s="17"/>
      <c r="O368" s="17"/>
      <c r="P368" s="17"/>
      <c r="Q368" s="17"/>
      <c r="R368" s="17"/>
    </row>
    <row r="369" spans="9:18">
      <c r="I369" s="17"/>
      <c r="J369" s="17"/>
      <c r="K369" s="17"/>
      <c r="L369" s="17"/>
      <c r="M369" s="17"/>
      <c r="N369" s="17"/>
      <c r="O369" s="17"/>
      <c r="P369" s="17"/>
      <c r="Q369" s="17"/>
      <c r="R369" s="17"/>
    </row>
    <row r="370" spans="9:18">
      <c r="I370" s="17"/>
      <c r="J370" s="17"/>
      <c r="K370" s="17"/>
      <c r="L370" s="17"/>
      <c r="M370" s="17"/>
      <c r="N370" s="17"/>
      <c r="O370" s="17"/>
      <c r="P370" s="17"/>
      <c r="Q370" s="17"/>
      <c r="R370" s="17"/>
    </row>
    <row r="371" spans="9:18">
      <c r="I371" s="17"/>
      <c r="J371" s="17"/>
      <c r="K371" s="17"/>
      <c r="L371" s="17"/>
      <c r="M371" s="17"/>
      <c r="N371" s="17"/>
      <c r="O371" s="17"/>
      <c r="P371" s="17"/>
      <c r="Q371" s="17"/>
      <c r="R371" s="17"/>
    </row>
    <row r="372" spans="9:18">
      <c r="I372" s="17"/>
      <c r="J372" s="17"/>
      <c r="K372" s="17"/>
      <c r="L372" s="17"/>
      <c r="M372" s="17"/>
      <c r="N372" s="17"/>
      <c r="O372" s="17"/>
      <c r="P372" s="17"/>
      <c r="Q372" s="17"/>
      <c r="R372" s="17"/>
    </row>
    <row r="373" spans="9:18">
      <c r="I373" s="17"/>
      <c r="J373" s="17"/>
      <c r="K373" s="17"/>
      <c r="L373" s="17"/>
      <c r="M373" s="17"/>
      <c r="N373" s="17"/>
      <c r="O373" s="17"/>
      <c r="P373" s="17"/>
      <c r="Q373" s="17"/>
      <c r="R373" s="17"/>
    </row>
    <row r="374" spans="9:18">
      <c r="I374" s="17"/>
      <c r="J374" s="17"/>
      <c r="K374" s="17"/>
      <c r="L374" s="17"/>
      <c r="M374" s="17"/>
      <c r="N374" s="17"/>
      <c r="O374" s="17"/>
      <c r="P374" s="17"/>
      <c r="Q374" s="17"/>
      <c r="R374" s="17"/>
    </row>
    <row r="375" spans="9:18">
      <c r="I375" s="17"/>
      <c r="J375" s="17"/>
      <c r="K375" s="17"/>
      <c r="L375" s="17"/>
      <c r="M375" s="17"/>
      <c r="N375" s="17"/>
      <c r="O375" s="17"/>
      <c r="P375" s="17"/>
      <c r="Q375" s="17"/>
      <c r="R375" s="17"/>
    </row>
    <row r="376" spans="9:18">
      <c r="I376" s="17"/>
      <c r="J376" s="17"/>
      <c r="K376" s="17"/>
      <c r="L376" s="17"/>
      <c r="M376" s="17"/>
      <c r="N376" s="17"/>
      <c r="O376" s="17"/>
      <c r="P376" s="17"/>
      <c r="Q376" s="17"/>
      <c r="R376" s="17"/>
    </row>
    <row r="377" spans="9:18">
      <c r="I377" s="17"/>
      <c r="J377" s="17"/>
      <c r="K377" s="17"/>
      <c r="L377" s="17"/>
      <c r="M377" s="17"/>
      <c r="N377" s="17"/>
      <c r="O377" s="17"/>
      <c r="P377" s="17"/>
      <c r="Q377" s="17"/>
      <c r="R377" s="17"/>
    </row>
    <row r="378" spans="9:18">
      <c r="I378" s="17"/>
      <c r="J378" s="17"/>
      <c r="K378" s="17"/>
      <c r="L378" s="17"/>
      <c r="M378" s="17"/>
      <c r="N378" s="17"/>
      <c r="O378" s="17"/>
      <c r="P378" s="17"/>
      <c r="Q378" s="17"/>
      <c r="R378" s="17"/>
    </row>
    <row r="379" spans="9:18">
      <c r="I379" s="17"/>
      <c r="J379" s="17"/>
      <c r="K379" s="17"/>
      <c r="L379" s="17"/>
      <c r="M379" s="17"/>
      <c r="N379" s="17"/>
      <c r="O379" s="17"/>
      <c r="P379" s="17"/>
      <c r="Q379" s="17"/>
      <c r="R379" s="17"/>
    </row>
    <row r="380" spans="9:18">
      <c r="I380" s="17"/>
      <c r="J380" s="17"/>
      <c r="K380" s="17"/>
      <c r="L380" s="17"/>
      <c r="M380" s="17"/>
      <c r="N380" s="17"/>
      <c r="O380" s="17"/>
      <c r="P380" s="17"/>
      <c r="Q380" s="17"/>
      <c r="R380" s="17"/>
    </row>
    <row r="381" spans="9:18">
      <c r="I381" s="17"/>
      <c r="J381" s="17"/>
      <c r="K381" s="17"/>
      <c r="L381" s="17"/>
      <c r="M381" s="17"/>
      <c r="N381" s="17"/>
      <c r="O381" s="17"/>
      <c r="P381" s="17"/>
      <c r="Q381" s="17"/>
      <c r="R381" s="17"/>
    </row>
    <row r="382" spans="9:18">
      <c r="I382" s="17"/>
      <c r="J382" s="17"/>
      <c r="K382" s="17"/>
      <c r="L382" s="17"/>
      <c r="M382" s="17"/>
      <c r="N382" s="17"/>
      <c r="O382" s="17"/>
      <c r="P382" s="17"/>
      <c r="Q382" s="17"/>
      <c r="R382" s="17"/>
    </row>
    <row r="383" spans="9:18">
      <c r="I383" s="17"/>
      <c r="J383" s="17"/>
      <c r="K383" s="17"/>
      <c r="L383" s="17"/>
      <c r="M383" s="17"/>
      <c r="N383" s="17"/>
      <c r="O383" s="17"/>
      <c r="P383" s="17"/>
      <c r="Q383" s="17"/>
      <c r="R383" s="17"/>
    </row>
    <row r="384" spans="9:18">
      <c r="I384" s="17"/>
      <c r="J384" s="17"/>
      <c r="K384" s="17"/>
      <c r="L384" s="17"/>
      <c r="M384" s="17"/>
      <c r="N384" s="17"/>
      <c r="O384" s="17"/>
      <c r="P384" s="17"/>
      <c r="Q384" s="17"/>
      <c r="R384" s="17"/>
    </row>
    <row r="385" spans="9:18">
      <c r="I385" s="17"/>
      <c r="J385" s="17"/>
      <c r="K385" s="17"/>
      <c r="L385" s="17"/>
      <c r="M385" s="17"/>
      <c r="N385" s="17"/>
      <c r="O385" s="17"/>
      <c r="P385" s="17"/>
      <c r="Q385" s="17"/>
      <c r="R385" s="17"/>
    </row>
    <row r="386" spans="9:18">
      <c r="I386" s="17"/>
      <c r="J386" s="17"/>
      <c r="K386" s="17"/>
      <c r="L386" s="17"/>
      <c r="M386" s="17"/>
      <c r="N386" s="17"/>
      <c r="O386" s="17"/>
      <c r="P386" s="17"/>
      <c r="Q386" s="17"/>
      <c r="R386" s="17"/>
    </row>
    <row r="387" spans="9:18">
      <c r="I387" s="17"/>
      <c r="J387" s="17"/>
      <c r="K387" s="17"/>
      <c r="L387" s="17"/>
      <c r="M387" s="17"/>
      <c r="N387" s="17"/>
      <c r="O387" s="17"/>
      <c r="P387" s="17"/>
      <c r="Q387" s="17"/>
      <c r="R387" s="17"/>
    </row>
    <row r="388" spans="9:18">
      <c r="I388" s="17"/>
      <c r="J388" s="17"/>
      <c r="K388" s="17"/>
      <c r="L388" s="17"/>
      <c r="M388" s="17"/>
      <c r="N388" s="17"/>
      <c r="O388" s="17"/>
      <c r="P388" s="17"/>
      <c r="Q388" s="17"/>
      <c r="R388" s="17"/>
    </row>
    <row r="389" spans="9:18">
      <c r="I389" s="17"/>
      <c r="J389" s="17"/>
      <c r="K389" s="17"/>
      <c r="L389" s="17"/>
      <c r="M389" s="17"/>
      <c r="N389" s="17"/>
      <c r="O389" s="17"/>
      <c r="P389" s="17"/>
      <c r="Q389" s="17"/>
      <c r="R389" s="17"/>
    </row>
    <row r="390" spans="9:18">
      <c r="I390" s="17"/>
      <c r="J390" s="17"/>
      <c r="K390" s="17"/>
      <c r="L390" s="17"/>
      <c r="M390" s="17"/>
      <c r="N390" s="17"/>
      <c r="O390" s="17"/>
      <c r="P390" s="17"/>
      <c r="Q390" s="17"/>
      <c r="R390" s="17"/>
    </row>
    <row r="391" spans="9:18">
      <c r="I391" s="17"/>
      <c r="J391" s="17"/>
      <c r="K391" s="17"/>
      <c r="L391" s="17"/>
      <c r="M391" s="17"/>
      <c r="N391" s="17"/>
      <c r="O391" s="17"/>
      <c r="P391" s="17"/>
      <c r="Q391" s="17"/>
      <c r="R391" s="17"/>
    </row>
    <row r="392" spans="9:18">
      <c r="I392" s="17"/>
      <c r="J392" s="17"/>
      <c r="K392" s="17"/>
      <c r="L392" s="17"/>
      <c r="M392" s="17"/>
      <c r="N392" s="17"/>
      <c r="O392" s="17"/>
      <c r="P392" s="17"/>
      <c r="Q392" s="17"/>
      <c r="R392" s="17"/>
    </row>
    <row r="393" spans="9:18">
      <c r="I393" s="17"/>
      <c r="J393" s="17"/>
      <c r="K393" s="17"/>
      <c r="L393" s="17"/>
      <c r="M393" s="17"/>
      <c r="N393" s="17"/>
      <c r="O393" s="17"/>
      <c r="P393" s="17"/>
      <c r="Q393" s="17"/>
      <c r="R393" s="17"/>
    </row>
    <row r="394" spans="9:18">
      <c r="I394" s="17"/>
      <c r="J394" s="17"/>
      <c r="K394" s="17"/>
      <c r="L394" s="17"/>
      <c r="M394" s="17"/>
      <c r="N394" s="17"/>
      <c r="O394" s="17"/>
      <c r="P394" s="17"/>
      <c r="Q394" s="17"/>
      <c r="R394" s="17"/>
    </row>
    <row r="395" spans="9:18">
      <c r="I395" s="17"/>
      <c r="J395" s="17"/>
      <c r="K395" s="17"/>
      <c r="L395" s="17"/>
      <c r="M395" s="17"/>
      <c r="N395" s="17"/>
      <c r="O395" s="17"/>
      <c r="P395" s="17"/>
      <c r="Q395" s="17"/>
      <c r="R395" s="17"/>
    </row>
    <row r="396" spans="9:18">
      <c r="I396" s="17"/>
      <c r="J396" s="17"/>
      <c r="K396" s="17"/>
      <c r="L396" s="17"/>
      <c r="M396" s="17"/>
      <c r="N396" s="17"/>
      <c r="O396" s="17"/>
      <c r="P396" s="17"/>
      <c r="Q396" s="17"/>
      <c r="R396" s="17"/>
    </row>
    <row r="397" spans="9:18">
      <c r="I397" s="17"/>
      <c r="J397" s="17"/>
      <c r="K397" s="17"/>
      <c r="L397" s="17"/>
      <c r="M397" s="17"/>
      <c r="N397" s="17"/>
      <c r="O397" s="17"/>
      <c r="P397" s="17"/>
      <c r="Q397" s="17"/>
      <c r="R397" s="17"/>
    </row>
    <row r="398" spans="9:18">
      <c r="I398" s="17"/>
      <c r="J398" s="17"/>
      <c r="K398" s="17"/>
      <c r="L398" s="17"/>
      <c r="M398" s="17"/>
      <c r="N398" s="17"/>
      <c r="O398" s="17"/>
      <c r="P398" s="17"/>
      <c r="Q398" s="17"/>
      <c r="R398" s="17"/>
    </row>
    <row r="399" spans="9:18">
      <c r="I399" s="17"/>
      <c r="J399" s="17"/>
      <c r="K399" s="17"/>
      <c r="L399" s="17"/>
      <c r="M399" s="17"/>
      <c r="N399" s="17"/>
      <c r="O399" s="17"/>
      <c r="P399" s="17"/>
      <c r="Q399" s="17"/>
      <c r="R399" s="17"/>
    </row>
    <row r="400" spans="9:18">
      <c r="I400" s="17"/>
      <c r="J400" s="17"/>
      <c r="K400" s="17"/>
      <c r="L400" s="17"/>
      <c r="M400" s="17"/>
      <c r="N400" s="17"/>
      <c r="O400" s="17"/>
      <c r="P400" s="17"/>
      <c r="Q400" s="17"/>
      <c r="R400" s="17"/>
    </row>
    <row r="401" spans="9:18">
      <c r="I401" s="17"/>
      <c r="J401" s="17"/>
      <c r="K401" s="17"/>
      <c r="L401" s="17"/>
      <c r="M401" s="17"/>
      <c r="N401" s="17"/>
      <c r="O401" s="17"/>
      <c r="P401" s="17"/>
      <c r="Q401" s="17"/>
      <c r="R401" s="17"/>
    </row>
    <row r="402" spans="9:18">
      <c r="I402" s="17"/>
      <c r="J402" s="17"/>
      <c r="K402" s="17"/>
      <c r="L402" s="17"/>
      <c r="M402" s="17"/>
      <c r="N402" s="17"/>
      <c r="O402" s="17"/>
      <c r="P402" s="17"/>
      <c r="Q402" s="17"/>
      <c r="R402" s="17"/>
    </row>
    <row r="403" spans="9:18">
      <c r="I403" s="17"/>
      <c r="J403" s="17"/>
      <c r="K403" s="17"/>
      <c r="L403" s="17"/>
      <c r="M403" s="17"/>
      <c r="N403" s="17"/>
      <c r="O403" s="17"/>
      <c r="P403" s="17"/>
      <c r="Q403" s="17"/>
      <c r="R403" s="17"/>
    </row>
    <row r="404" spans="9:18">
      <c r="I404" s="17"/>
      <c r="J404" s="17"/>
      <c r="K404" s="17"/>
      <c r="L404" s="17"/>
      <c r="M404" s="17"/>
      <c r="N404" s="17"/>
      <c r="O404" s="17"/>
      <c r="P404" s="17"/>
      <c r="Q404" s="17"/>
      <c r="R404" s="17"/>
    </row>
    <row r="405" spans="9:18">
      <c r="I405" s="17"/>
      <c r="J405" s="17"/>
      <c r="K405" s="17"/>
      <c r="L405" s="17"/>
      <c r="M405" s="17"/>
      <c r="N405" s="17"/>
      <c r="O405" s="17"/>
      <c r="P405" s="17"/>
      <c r="Q405" s="17"/>
      <c r="R405" s="17"/>
    </row>
    <row r="406" spans="9:18">
      <c r="I406" s="17"/>
      <c r="J406" s="17"/>
      <c r="K406" s="17"/>
      <c r="L406" s="17"/>
      <c r="M406" s="17"/>
      <c r="N406" s="17"/>
      <c r="O406" s="17"/>
      <c r="P406" s="17"/>
      <c r="Q406" s="17"/>
      <c r="R406" s="17"/>
    </row>
    <row r="407" spans="9:18">
      <c r="I407" s="17"/>
      <c r="J407" s="17"/>
      <c r="K407" s="17"/>
      <c r="L407" s="17"/>
      <c r="M407" s="17"/>
      <c r="N407" s="17"/>
      <c r="O407" s="17"/>
      <c r="P407" s="17"/>
      <c r="Q407" s="17"/>
      <c r="R407" s="17"/>
    </row>
    <row r="408" spans="9:18">
      <c r="I408" s="17"/>
      <c r="J408" s="17"/>
      <c r="K408" s="17"/>
      <c r="L408" s="17"/>
      <c r="M408" s="17"/>
      <c r="N408" s="17"/>
      <c r="O408" s="17"/>
      <c r="P408" s="17"/>
      <c r="Q408" s="17"/>
      <c r="R408" s="17"/>
    </row>
    <row r="409" spans="9:18">
      <c r="I409" s="17"/>
      <c r="J409" s="17"/>
      <c r="K409" s="17"/>
      <c r="L409" s="17"/>
      <c r="M409" s="17"/>
      <c r="N409" s="17"/>
      <c r="O409" s="17"/>
      <c r="P409" s="17"/>
      <c r="Q409" s="17"/>
      <c r="R409" s="17"/>
    </row>
    <row r="410" spans="9:18">
      <c r="I410" s="17"/>
      <c r="J410" s="17"/>
      <c r="K410" s="17"/>
      <c r="L410" s="17"/>
      <c r="M410" s="17"/>
      <c r="N410" s="17"/>
      <c r="O410" s="17"/>
      <c r="P410" s="17"/>
      <c r="Q410" s="17"/>
      <c r="R410" s="17"/>
    </row>
    <row r="411" spans="9:18">
      <c r="I411" s="17"/>
      <c r="J411" s="17"/>
      <c r="K411" s="17"/>
      <c r="L411" s="17"/>
      <c r="M411" s="17"/>
      <c r="N411" s="17"/>
      <c r="O411" s="17"/>
      <c r="P411" s="17"/>
      <c r="Q411" s="17"/>
      <c r="R411" s="17"/>
    </row>
    <row r="412" spans="9:18">
      <c r="I412" s="17"/>
      <c r="J412" s="17"/>
      <c r="K412" s="17"/>
      <c r="L412" s="17"/>
      <c r="M412" s="17"/>
      <c r="N412" s="17"/>
      <c r="O412" s="17"/>
      <c r="P412" s="17"/>
      <c r="Q412" s="17"/>
      <c r="R412" s="17"/>
    </row>
    <row r="413" spans="9:18">
      <c r="I413" s="17"/>
      <c r="J413" s="17"/>
      <c r="K413" s="17"/>
      <c r="L413" s="17"/>
      <c r="M413" s="17"/>
      <c r="N413" s="17"/>
      <c r="O413" s="17"/>
      <c r="P413" s="17"/>
      <c r="Q413" s="17"/>
      <c r="R413" s="17"/>
    </row>
    <row r="414" spans="9:18">
      <c r="I414" s="17"/>
      <c r="J414" s="17"/>
      <c r="K414" s="17"/>
      <c r="L414" s="17"/>
      <c r="M414" s="17"/>
      <c r="N414" s="17"/>
      <c r="O414" s="17"/>
      <c r="P414" s="17"/>
      <c r="Q414" s="17"/>
      <c r="R414" s="17"/>
    </row>
    <row r="415" spans="9:18">
      <c r="I415" s="17"/>
      <c r="J415" s="17"/>
      <c r="K415" s="17"/>
      <c r="L415" s="17"/>
      <c r="M415" s="17"/>
      <c r="N415" s="17"/>
      <c r="O415" s="17"/>
      <c r="P415" s="17"/>
      <c r="Q415" s="17"/>
      <c r="R415" s="17"/>
    </row>
    <row r="416" spans="9:18">
      <c r="I416" s="17"/>
      <c r="J416" s="17"/>
      <c r="K416" s="17"/>
      <c r="L416" s="17"/>
      <c r="M416" s="17"/>
      <c r="N416" s="17"/>
      <c r="O416" s="17"/>
      <c r="P416" s="17"/>
      <c r="Q416" s="17"/>
      <c r="R416" s="17"/>
    </row>
    <row r="417" spans="9:18">
      <c r="I417" s="17"/>
      <c r="J417" s="17"/>
      <c r="K417" s="17"/>
      <c r="L417" s="17"/>
      <c r="M417" s="17"/>
      <c r="N417" s="17"/>
      <c r="O417" s="17"/>
      <c r="P417" s="17"/>
      <c r="Q417" s="17"/>
      <c r="R417" s="17"/>
    </row>
    <row r="418" spans="9:18">
      <c r="I418" s="17"/>
      <c r="J418" s="17"/>
      <c r="K418" s="17"/>
      <c r="L418" s="17"/>
      <c r="M418" s="17"/>
      <c r="N418" s="17"/>
      <c r="O418" s="17"/>
      <c r="P418" s="17"/>
      <c r="Q418" s="17"/>
      <c r="R418" s="17"/>
    </row>
    <row r="419" spans="9:18">
      <c r="I419" s="17"/>
      <c r="J419" s="17"/>
      <c r="K419" s="17"/>
      <c r="L419" s="17"/>
      <c r="M419" s="17"/>
      <c r="N419" s="17"/>
      <c r="O419" s="17"/>
      <c r="P419" s="17"/>
      <c r="Q419" s="17"/>
      <c r="R419" s="17"/>
    </row>
    <row r="420" spans="9:18">
      <c r="I420" s="17"/>
      <c r="J420" s="17"/>
      <c r="K420" s="17"/>
      <c r="L420" s="17"/>
      <c r="M420" s="17"/>
      <c r="N420" s="17"/>
      <c r="O420" s="17"/>
      <c r="P420" s="17"/>
      <c r="Q420" s="17"/>
      <c r="R420" s="17"/>
    </row>
    <row r="421" spans="9:18">
      <c r="I421" s="17"/>
      <c r="J421" s="17"/>
      <c r="K421" s="17"/>
      <c r="L421" s="17"/>
      <c r="M421" s="17"/>
      <c r="N421" s="17"/>
      <c r="O421" s="17"/>
      <c r="P421" s="17"/>
      <c r="Q421" s="17"/>
      <c r="R421" s="17"/>
    </row>
    <row r="422" spans="9:18">
      <c r="I422" s="17"/>
      <c r="J422" s="17"/>
      <c r="K422" s="17"/>
      <c r="L422" s="17"/>
      <c r="M422" s="17"/>
      <c r="N422" s="17"/>
      <c r="O422" s="17"/>
      <c r="P422" s="17"/>
      <c r="Q422" s="17"/>
      <c r="R422" s="17"/>
    </row>
    <row r="423" spans="9:18">
      <c r="I423" s="17"/>
      <c r="J423" s="17"/>
      <c r="K423" s="17"/>
      <c r="L423" s="17"/>
      <c r="M423" s="17"/>
      <c r="N423" s="17"/>
      <c r="O423" s="17"/>
      <c r="P423" s="17"/>
      <c r="Q423" s="17"/>
      <c r="R423" s="17"/>
    </row>
    <row r="424" spans="9:18">
      <c r="I424" s="17"/>
      <c r="J424" s="17"/>
      <c r="K424" s="17"/>
      <c r="L424" s="17"/>
      <c r="M424" s="17"/>
      <c r="N424" s="17"/>
      <c r="O424" s="17"/>
      <c r="P424" s="17"/>
      <c r="Q424" s="17"/>
      <c r="R424" s="17"/>
    </row>
    <row r="425" spans="9:18">
      <c r="I425" s="17"/>
      <c r="J425" s="17"/>
      <c r="K425" s="17"/>
      <c r="L425" s="17"/>
      <c r="M425" s="17"/>
      <c r="N425" s="17"/>
      <c r="O425" s="17"/>
      <c r="P425" s="17"/>
      <c r="Q425" s="17"/>
      <c r="R425" s="17"/>
    </row>
    <row r="426" spans="9:18">
      <c r="I426" s="17"/>
      <c r="J426" s="17"/>
      <c r="K426" s="17"/>
      <c r="L426" s="17"/>
      <c r="M426" s="17"/>
      <c r="N426" s="17"/>
      <c r="O426" s="17"/>
      <c r="P426" s="17"/>
      <c r="Q426" s="17"/>
      <c r="R426" s="17"/>
    </row>
    <row r="427" spans="9:18">
      <c r="I427" s="17"/>
      <c r="J427" s="17"/>
      <c r="K427" s="17"/>
      <c r="L427" s="17"/>
      <c r="M427" s="17"/>
      <c r="N427" s="17"/>
      <c r="O427" s="17"/>
      <c r="P427" s="17"/>
      <c r="Q427" s="17"/>
      <c r="R427" s="17"/>
    </row>
    <row r="428" spans="9:18">
      <c r="I428" s="17"/>
      <c r="J428" s="17"/>
      <c r="K428" s="17"/>
      <c r="L428" s="17"/>
      <c r="M428" s="17"/>
      <c r="N428" s="17"/>
      <c r="O428" s="17"/>
      <c r="P428" s="17"/>
      <c r="Q428" s="17"/>
      <c r="R428" s="17"/>
    </row>
    <row r="429" spans="9:18">
      <c r="I429" s="17"/>
      <c r="J429" s="17"/>
      <c r="K429" s="17"/>
      <c r="L429" s="17"/>
      <c r="M429" s="17"/>
      <c r="N429" s="17"/>
      <c r="O429" s="17"/>
      <c r="P429" s="17"/>
      <c r="Q429" s="17"/>
      <c r="R429" s="17"/>
    </row>
    <row r="430" spans="9:18">
      <c r="I430" s="17"/>
      <c r="J430" s="17"/>
      <c r="K430" s="17"/>
      <c r="L430" s="17"/>
      <c r="M430" s="17"/>
      <c r="N430" s="17"/>
      <c r="O430" s="17"/>
      <c r="P430" s="17"/>
      <c r="Q430" s="17"/>
      <c r="R430" s="17"/>
    </row>
    <row r="431" spans="9:18">
      <c r="I431" s="17"/>
      <c r="J431" s="17"/>
      <c r="K431" s="17"/>
      <c r="L431" s="17"/>
      <c r="M431" s="17"/>
      <c r="N431" s="17"/>
      <c r="O431" s="17"/>
      <c r="P431" s="17"/>
      <c r="Q431" s="17"/>
      <c r="R431" s="17"/>
    </row>
    <row r="432" spans="9:18">
      <c r="I432" s="17"/>
      <c r="J432" s="17"/>
      <c r="K432" s="17"/>
      <c r="L432" s="17"/>
      <c r="M432" s="17"/>
      <c r="N432" s="17"/>
      <c r="O432" s="17"/>
      <c r="P432" s="17"/>
      <c r="Q432" s="17"/>
      <c r="R432" s="17"/>
    </row>
    <row r="433" spans="9:18">
      <c r="I433" s="17"/>
      <c r="J433" s="17"/>
      <c r="K433" s="17"/>
      <c r="L433" s="17"/>
      <c r="M433" s="17"/>
      <c r="N433" s="17"/>
      <c r="O433" s="17"/>
      <c r="P433" s="17"/>
      <c r="Q433" s="17"/>
      <c r="R433" s="17"/>
    </row>
    <row r="434" spans="9:18">
      <c r="I434" s="17"/>
      <c r="J434" s="17"/>
      <c r="K434" s="17"/>
      <c r="L434" s="17"/>
      <c r="M434" s="17"/>
      <c r="N434" s="17"/>
      <c r="O434" s="17"/>
      <c r="P434" s="17"/>
      <c r="Q434" s="17"/>
      <c r="R434" s="17"/>
    </row>
    <row r="435" spans="9:18">
      <c r="I435" s="17"/>
      <c r="J435" s="17"/>
      <c r="K435" s="17"/>
      <c r="L435" s="17"/>
      <c r="M435" s="17"/>
      <c r="N435" s="17"/>
      <c r="O435" s="17"/>
      <c r="P435" s="17"/>
      <c r="Q435" s="17"/>
      <c r="R435" s="17"/>
    </row>
    <row r="436" spans="9:18">
      <c r="I436" s="17"/>
      <c r="J436" s="17"/>
      <c r="K436" s="17"/>
      <c r="L436" s="17"/>
      <c r="M436" s="17"/>
      <c r="N436" s="17"/>
      <c r="O436" s="17"/>
      <c r="P436" s="17"/>
      <c r="Q436" s="17"/>
      <c r="R436" s="17"/>
    </row>
    <row r="437" spans="9:18">
      <c r="I437" s="17"/>
      <c r="J437" s="17"/>
      <c r="K437" s="17"/>
      <c r="L437" s="17"/>
      <c r="M437" s="17"/>
      <c r="N437" s="17"/>
      <c r="O437" s="17"/>
      <c r="P437" s="17"/>
      <c r="Q437" s="17"/>
      <c r="R437" s="17"/>
    </row>
    <row r="438" spans="9:18">
      <c r="I438" s="17"/>
      <c r="J438" s="17"/>
      <c r="K438" s="17"/>
      <c r="L438" s="17"/>
      <c r="M438" s="17"/>
      <c r="N438" s="17"/>
      <c r="O438" s="17"/>
      <c r="P438" s="17"/>
      <c r="Q438" s="17"/>
      <c r="R438" s="17"/>
    </row>
    <row r="439" spans="9:18">
      <c r="I439" s="17"/>
      <c r="J439" s="17"/>
      <c r="K439" s="17"/>
      <c r="L439" s="17"/>
      <c r="M439" s="17"/>
      <c r="N439" s="17"/>
      <c r="O439" s="17"/>
      <c r="P439" s="17"/>
      <c r="Q439" s="17"/>
      <c r="R439" s="17"/>
    </row>
    <row r="440" spans="9:18">
      <c r="I440" s="17"/>
      <c r="J440" s="17"/>
      <c r="K440" s="17"/>
      <c r="L440" s="17"/>
      <c r="M440" s="17"/>
      <c r="N440" s="17"/>
      <c r="O440" s="17"/>
      <c r="P440" s="17"/>
      <c r="Q440" s="17"/>
      <c r="R440" s="17"/>
    </row>
    <row r="441" spans="9:18">
      <c r="I441" s="17"/>
      <c r="J441" s="17"/>
      <c r="K441" s="17"/>
      <c r="L441" s="17"/>
      <c r="M441" s="17"/>
      <c r="N441" s="17"/>
      <c r="O441" s="17"/>
      <c r="P441" s="17"/>
      <c r="Q441" s="17"/>
      <c r="R441" s="17"/>
    </row>
    <row r="442" spans="9:18">
      <c r="I442" s="17"/>
      <c r="J442" s="17"/>
      <c r="K442" s="17"/>
      <c r="L442" s="17"/>
      <c r="M442" s="17"/>
      <c r="N442" s="17"/>
      <c r="O442" s="17"/>
      <c r="P442" s="17"/>
      <c r="Q442" s="17"/>
      <c r="R442" s="17"/>
    </row>
    <row r="443" spans="9:18">
      <c r="I443" s="17"/>
      <c r="J443" s="17"/>
      <c r="K443" s="17"/>
      <c r="L443" s="17"/>
      <c r="M443" s="17"/>
      <c r="N443" s="17"/>
      <c r="O443" s="17"/>
      <c r="P443" s="17"/>
      <c r="Q443" s="17"/>
      <c r="R443" s="17"/>
    </row>
    <row r="444" spans="9:18">
      <c r="I444" s="17"/>
      <c r="J444" s="17"/>
      <c r="K444" s="17"/>
      <c r="L444" s="17"/>
      <c r="M444" s="17"/>
      <c r="N444" s="17"/>
      <c r="O444" s="17"/>
      <c r="P444" s="17"/>
      <c r="Q444" s="17"/>
      <c r="R444" s="17"/>
    </row>
    <row r="445" spans="9:18">
      <c r="I445" s="17"/>
      <c r="J445" s="17"/>
      <c r="K445" s="17"/>
      <c r="L445" s="17"/>
      <c r="M445" s="17"/>
      <c r="N445" s="17"/>
      <c r="O445" s="17"/>
      <c r="P445" s="17"/>
      <c r="Q445" s="17"/>
      <c r="R445" s="17"/>
    </row>
    <row r="446" spans="9:18">
      <c r="I446" s="17"/>
      <c r="J446" s="17"/>
      <c r="K446" s="17"/>
      <c r="L446" s="17"/>
      <c r="M446" s="17"/>
      <c r="N446" s="17"/>
      <c r="O446" s="17"/>
      <c r="P446" s="17"/>
      <c r="Q446" s="17"/>
      <c r="R446" s="17"/>
    </row>
    <row r="447" spans="9:18">
      <c r="I447" s="17"/>
      <c r="J447" s="17"/>
      <c r="K447" s="17"/>
      <c r="L447" s="17"/>
      <c r="M447" s="17"/>
      <c r="N447" s="17"/>
      <c r="O447" s="17"/>
      <c r="P447" s="17"/>
      <c r="Q447" s="17"/>
      <c r="R447" s="17"/>
    </row>
  </sheetData>
  <pageMargins left="0.70866141732283472" right="0.70866141732283472" top="0.74803149606299213" bottom="0.74803149606299213" header="0.31496062992125984" footer="0.31496062992125984"/>
  <pageSetup scale="44" fitToHeight="4" orientation="landscape" r:id="rId1"/>
  <colBreaks count="1" manualBreakCount="1">
    <brk id="25" max="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2"/>
  <sheetViews>
    <sheetView showGridLines="0" topLeftCell="A19" zoomScaleNormal="100" zoomScaleSheetLayoutView="85" workbookViewId="0">
      <selection activeCell="T43" sqref="T43"/>
    </sheetView>
  </sheetViews>
  <sheetFormatPr baseColWidth="10" defaultColWidth="11.375" defaultRowHeight="14.25"/>
  <cols>
    <col min="2" max="2" width="10.75" style="3" customWidth="1"/>
    <col min="3" max="3" width="36.625" style="2" customWidth="1"/>
    <col min="4" max="4" width="9.875" style="2" customWidth="1"/>
    <col min="5" max="5" width="5.75" style="2" customWidth="1"/>
    <col min="6" max="6" width="10.75" style="2" customWidth="1"/>
    <col min="7" max="7" width="21.625" style="2" customWidth="1"/>
    <col min="8" max="8" width="10.75" style="2" customWidth="1"/>
    <col min="9" max="9" width="8.75" style="2" customWidth="1"/>
    <col min="10" max="10" width="10.75" style="2" customWidth="1"/>
    <col min="11" max="17" width="5.75" style="3" customWidth="1"/>
    <col min="18" max="18" width="6.875" style="1" bestFit="1" customWidth="1"/>
    <col min="19" max="19" width="11.625" style="3"/>
    <col min="20" max="20" width="14.75" style="3" customWidth="1"/>
  </cols>
  <sheetData>
    <row r="1" spans="2:20" ht="15">
      <c r="B1" s="47"/>
      <c r="L1" s="47"/>
      <c r="M1" s="47"/>
      <c r="N1" s="47"/>
      <c r="O1" s="47"/>
      <c r="P1" s="47"/>
      <c r="Q1" s="47"/>
      <c r="R1" s="49"/>
      <c r="S1" s="47"/>
      <c r="T1" s="47"/>
    </row>
    <row r="2" spans="2:20" ht="15">
      <c r="B2" s="47"/>
      <c r="C2" s="48"/>
      <c r="D2" s="48"/>
      <c r="E2" s="48"/>
      <c r="F2" s="48"/>
      <c r="G2" s="48"/>
      <c r="H2" s="48"/>
      <c r="I2" s="48"/>
      <c r="J2" s="48"/>
      <c r="K2" s="47"/>
      <c r="L2" s="47"/>
      <c r="M2" s="47"/>
      <c r="N2" s="47"/>
      <c r="O2" s="47"/>
      <c r="P2" s="47"/>
      <c r="Q2" s="47"/>
      <c r="R2" s="49"/>
      <c r="S2" s="47"/>
      <c r="T2" s="47"/>
    </row>
    <row r="3" spans="2:20" ht="18" customHeight="1"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2:20" ht="15">
      <c r="B4" s="47"/>
      <c r="C4" s="50"/>
      <c r="D4" s="50"/>
      <c r="E4" s="50"/>
      <c r="F4" s="50"/>
      <c r="G4" s="50"/>
      <c r="H4" s="50"/>
      <c r="I4" s="50"/>
      <c r="J4" s="50"/>
      <c r="K4" s="47"/>
      <c r="L4" s="47"/>
      <c r="M4" s="47"/>
      <c r="N4" s="47"/>
      <c r="O4" s="47"/>
      <c r="P4" s="47"/>
      <c r="Q4" s="47"/>
      <c r="R4" s="49"/>
      <c r="S4" s="47"/>
      <c r="T4" s="47"/>
    </row>
    <row r="5" spans="2:20" ht="27.6" customHeight="1">
      <c r="B5" s="226" t="s">
        <v>89</v>
      </c>
      <c r="C5" s="226"/>
      <c r="D5" s="48"/>
      <c r="E5" s="48"/>
      <c r="F5" s="48"/>
      <c r="G5" s="48"/>
      <c r="H5" s="48"/>
      <c r="I5" s="48"/>
      <c r="J5" s="48"/>
      <c r="K5" s="55">
        <f>+'Tamaño de muestra'!C19</f>
        <v>0</v>
      </c>
      <c r="L5" s="47"/>
      <c r="M5" s="47"/>
      <c r="N5" s="47"/>
      <c r="O5" s="47"/>
      <c r="P5" s="47"/>
      <c r="Q5" s="47"/>
      <c r="R5" s="49"/>
      <c r="S5" s="47"/>
      <c r="T5" s="47"/>
    </row>
    <row r="6" spans="2:20" ht="15.75" thickBot="1">
      <c r="B6" s="47"/>
      <c r="C6" s="50"/>
      <c r="D6" s="50"/>
      <c r="E6" s="50"/>
      <c r="F6" s="50"/>
      <c r="G6" s="50"/>
      <c r="H6" s="50"/>
      <c r="I6" s="50"/>
      <c r="J6" s="50"/>
      <c r="K6" s="47"/>
      <c r="L6" s="47"/>
      <c r="M6" s="47"/>
      <c r="N6" s="47"/>
      <c r="O6" s="47"/>
      <c r="P6" s="47"/>
      <c r="Q6" s="47"/>
      <c r="R6" s="49"/>
      <c r="S6" s="47"/>
      <c r="T6" s="47"/>
    </row>
    <row r="7" spans="2:20" ht="15.75" thickBot="1">
      <c r="B7" s="47"/>
      <c r="C7" s="50"/>
      <c r="D7" s="50"/>
      <c r="K7" s="180" t="s">
        <v>90</v>
      </c>
      <c r="L7" s="180"/>
      <c r="M7" s="180"/>
      <c r="N7" s="180"/>
      <c r="O7" s="180"/>
      <c r="P7" s="180"/>
      <c r="Q7" s="180"/>
    </row>
    <row r="8" spans="2:20" ht="15.75" thickBot="1">
      <c r="B8" s="47"/>
      <c r="C8" s="50"/>
      <c r="D8" s="50"/>
      <c r="K8" s="180" t="s">
        <v>91</v>
      </c>
      <c r="L8" s="180"/>
      <c r="M8" s="180"/>
      <c r="N8" s="180"/>
      <c r="O8" s="180"/>
      <c r="P8" s="180"/>
      <c r="Q8" s="180"/>
    </row>
    <row r="9" spans="2:20" ht="15.75" thickBot="1">
      <c r="B9" s="47"/>
      <c r="C9" s="50"/>
      <c r="D9" s="50"/>
      <c r="E9" s="50"/>
      <c r="F9" s="50"/>
      <c r="G9" s="50"/>
      <c r="H9" s="50"/>
      <c r="I9" s="50"/>
      <c r="J9" s="50"/>
      <c r="K9" s="47"/>
      <c r="L9" s="47"/>
      <c r="M9" s="47"/>
      <c r="N9" s="47"/>
      <c r="O9" s="47"/>
      <c r="P9" s="47"/>
      <c r="Q9" s="47"/>
      <c r="R9" s="49"/>
      <c r="S9" s="47"/>
      <c r="T9" s="47"/>
    </row>
    <row r="10" spans="2:20" ht="15.75" thickBot="1">
      <c r="B10" s="189" t="s">
        <v>92</v>
      </c>
      <c r="C10" s="189"/>
      <c r="D10" s="190" t="s">
        <v>56</v>
      </c>
      <c r="E10" s="190"/>
      <c r="F10" s="190"/>
      <c r="G10" s="190" t="s">
        <v>57</v>
      </c>
      <c r="H10" s="190"/>
      <c r="I10" s="190"/>
      <c r="J10" s="190" t="s">
        <v>58</v>
      </c>
      <c r="K10" s="190"/>
      <c r="L10" s="190"/>
      <c r="M10" s="190"/>
      <c r="N10" s="189" t="s">
        <v>93</v>
      </c>
      <c r="O10" s="189"/>
      <c r="P10" s="189"/>
      <c r="Q10" s="189"/>
      <c r="R10" s="189"/>
      <c r="S10" s="47"/>
      <c r="T10" s="47"/>
    </row>
    <row r="11" spans="2:20" ht="15.75" thickBot="1">
      <c r="B11" s="189"/>
      <c r="C11" s="189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89"/>
      <c r="O11" s="189"/>
      <c r="P11" s="189"/>
      <c r="Q11" s="189"/>
      <c r="R11" s="189"/>
      <c r="S11" s="47"/>
      <c r="T11" s="47"/>
    </row>
    <row r="12" spans="2:20" ht="15.75" thickBot="1">
      <c r="B12" s="47"/>
      <c r="C12" s="50"/>
      <c r="D12" s="50"/>
      <c r="E12" s="50"/>
      <c r="F12" s="50"/>
      <c r="G12" s="50"/>
      <c r="H12" s="50"/>
      <c r="I12" s="50"/>
      <c r="J12" s="50"/>
      <c r="K12" s="47"/>
      <c r="L12" s="47"/>
      <c r="M12" s="47"/>
      <c r="N12" s="47"/>
      <c r="O12" s="47"/>
      <c r="P12" s="47"/>
      <c r="Q12" s="47"/>
      <c r="R12" s="49"/>
      <c r="S12" s="47"/>
      <c r="T12" s="47"/>
    </row>
    <row r="13" spans="2:20" ht="35.450000000000003" customHeight="1" thickBot="1">
      <c r="B13" s="186" t="s">
        <v>94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8"/>
      <c r="S13" s="47"/>
      <c r="T13" s="47"/>
    </row>
    <row r="14" spans="2:20" ht="15.75" thickBot="1">
      <c r="B14" s="47"/>
      <c r="C14" s="50"/>
      <c r="D14" s="50"/>
      <c r="E14" s="50"/>
      <c r="F14" s="50"/>
      <c r="G14" s="50"/>
      <c r="H14" s="50"/>
      <c r="I14" s="50"/>
      <c r="J14" s="50"/>
      <c r="K14" s="47"/>
      <c r="L14" s="47"/>
      <c r="M14" s="47"/>
      <c r="N14" s="47"/>
      <c r="O14" s="47"/>
      <c r="P14" s="47"/>
      <c r="Q14" s="47"/>
      <c r="R14" s="49"/>
      <c r="S14" s="47"/>
      <c r="T14" s="47"/>
    </row>
    <row r="15" spans="2:20" ht="19.899999999999999" customHeight="1">
      <c r="B15" s="183" t="s">
        <v>95</v>
      </c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5"/>
      <c r="S15" s="61"/>
      <c r="T15" s="47"/>
    </row>
    <row r="16" spans="2:20" ht="19.899999999999999" customHeight="1" thickBot="1">
      <c r="B16" s="202" t="s">
        <v>96</v>
      </c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4"/>
      <c r="S16" s="61"/>
      <c r="T16" s="47"/>
    </row>
    <row r="17" spans="2:20" s="53" customFormat="1" ht="30" customHeight="1" thickBot="1">
      <c r="B17" s="125">
        <v>1.1000000000000001</v>
      </c>
      <c r="C17" s="200" t="s">
        <v>97</v>
      </c>
      <c r="D17" s="200"/>
      <c r="E17" s="201"/>
      <c r="F17" s="125">
        <v>1.2</v>
      </c>
      <c r="G17" s="206" t="s">
        <v>98</v>
      </c>
      <c r="H17" s="232"/>
      <c r="I17" s="233"/>
      <c r="J17" s="126">
        <v>1.3</v>
      </c>
      <c r="K17" s="200" t="s">
        <v>99</v>
      </c>
      <c r="L17" s="200"/>
      <c r="M17" s="200"/>
      <c r="N17" s="200"/>
      <c r="O17" s="200"/>
      <c r="P17" s="200"/>
      <c r="Q17" s="200"/>
      <c r="R17" s="212"/>
    </row>
    <row r="18" spans="2:20" s="53" customFormat="1" ht="10.15" customHeight="1" thickBot="1">
      <c r="B18" s="72"/>
      <c r="C18" s="75"/>
      <c r="D18" s="75"/>
      <c r="E18" s="76"/>
      <c r="F18" s="72"/>
      <c r="G18" s="75"/>
      <c r="H18" s="75"/>
      <c r="I18" s="86"/>
      <c r="J18" s="95"/>
      <c r="K18" s="75"/>
      <c r="L18" s="75"/>
      <c r="M18" s="75"/>
      <c r="N18" s="112"/>
      <c r="O18" s="112"/>
      <c r="P18" s="115"/>
      <c r="Q18" s="115"/>
      <c r="R18" s="113"/>
    </row>
    <row r="19" spans="2:20" ht="19.899999999999999" customHeight="1" thickBot="1">
      <c r="B19" s="72"/>
      <c r="C19" s="77"/>
      <c r="D19" s="78"/>
      <c r="E19" s="73"/>
      <c r="F19" s="72"/>
      <c r="G19" s="64"/>
      <c r="H19" s="64"/>
      <c r="I19" s="65"/>
      <c r="J19" s="62">
        <v>1</v>
      </c>
      <c r="K19" s="209" t="s">
        <v>100</v>
      </c>
      <c r="L19" s="209"/>
      <c r="M19" s="209"/>
      <c r="N19" s="209"/>
      <c r="O19" s="210"/>
      <c r="P19" s="213"/>
      <c r="Q19" s="214"/>
      <c r="R19" s="114"/>
    </row>
    <row r="20" spans="2:20" ht="19.899999999999999" customHeight="1" thickBot="1">
      <c r="B20" s="72">
        <v>1</v>
      </c>
      <c r="C20" s="69" t="s">
        <v>101</v>
      </c>
      <c r="D20" s="68"/>
      <c r="E20" s="74"/>
      <c r="F20" s="91"/>
      <c r="G20" s="77"/>
      <c r="H20" s="78"/>
      <c r="I20" s="65"/>
      <c r="J20" s="62">
        <v>2</v>
      </c>
      <c r="K20" s="209" t="s">
        <v>102</v>
      </c>
      <c r="L20" s="209"/>
      <c r="M20" s="209"/>
      <c r="N20" s="209"/>
      <c r="O20" s="210"/>
      <c r="P20" s="213"/>
      <c r="Q20" s="214"/>
      <c r="R20" s="114"/>
    </row>
    <row r="21" spans="2:20" ht="19.899999999999999" customHeight="1" thickBot="1">
      <c r="B21" s="72">
        <v>2</v>
      </c>
      <c r="C21" s="69" t="s">
        <v>103</v>
      </c>
      <c r="D21" s="68"/>
      <c r="E21" s="79"/>
      <c r="F21" s="72">
        <v>1</v>
      </c>
      <c r="G21" s="67" t="s">
        <v>104</v>
      </c>
      <c r="H21" s="68"/>
      <c r="I21" s="87"/>
      <c r="J21" s="62">
        <v>3</v>
      </c>
      <c r="K21" s="209" t="s">
        <v>105</v>
      </c>
      <c r="L21" s="209"/>
      <c r="M21" s="209"/>
      <c r="N21" s="209"/>
      <c r="O21" s="210"/>
      <c r="P21" s="213"/>
      <c r="Q21" s="214"/>
      <c r="R21" s="114"/>
    </row>
    <row r="22" spans="2:20" ht="19.899999999999999" customHeight="1" thickBot="1">
      <c r="B22" s="72">
        <v>3</v>
      </c>
      <c r="C22" s="67" t="s">
        <v>106</v>
      </c>
      <c r="D22" s="80"/>
      <c r="E22" s="81"/>
      <c r="F22" s="72">
        <v>2</v>
      </c>
      <c r="G22" s="85" t="s">
        <v>107</v>
      </c>
      <c r="H22" s="88"/>
      <c r="I22" s="87"/>
      <c r="J22" s="62">
        <v>4</v>
      </c>
      <c r="K22" s="209" t="s">
        <v>108</v>
      </c>
      <c r="L22" s="209"/>
      <c r="M22" s="209"/>
      <c r="N22" s="209"/>
      <c r="O22" s="210"/>
      <c r="P22" s="213"/>
      <c r="Q22" s="214"/>
      <c r="R22" s="114"/>
    </row>
    <row r="23" spans="2:20" ht="19.899999999999999" customHeight="1" thickBot="1">
      <c r="B23" s="72">
        <v>4</v>
      </c>
      <c r="C23" s="67" t="s">
        <v>109</v>
      </c>
      <c r="D23" s="80"/>
      <c r="E23" s="81"/>
      <c r="F23" s="92">
        <v>3</v>
      </c>
      <c r="G23" s="93" t="s">
        <v>110</v>
      </c>
      <c r="H23" s="88"/>
      <c r="I23" s="87"/>
      <c r="J23" s="62">
        <v>5</v>
      </c>
      <c r="K23" s="209" t="s">
        <v>111</v>
      </c>
      <c r="L23" s="209"/>
      <c r="M23" s="209"/>
      <c r="N23" s="209"/>
      <c r="O23" s="210"/>
      <c r="P23" s="213"/>
      <c r="Q23" s="214"/>
      <c r="R23" s="114"/>
    </row>
    <row r="24" spans="2:20" ht="19.899999999999999" customHeight="1" thickBot="1">
      <c r="B24" s="72">
        <v>5</v>
      </c>
      <c r="C24" s="67" t="s">
        <v>112</v>
      </c>
      <c r="D24" s="80"/>
      <c r="E24" s="81"/>
      <c r="F24" s="91"/>
      <c r="G24" s="77"/>
      <c r="H24" s="94"/>
      <c r="I24" s="86"/>
      <c r="J24" s="62">
        <v>6</v>
      </c>
      <c r="K24" s="209" t="s">
        <v>113</v>
      </c>
      <c r="L24" s="209"/>
      <c r="M24" s="209"/>
      <c r="N24" s="209"/>
      <c r="O24" s="210"/>
      <c r="P24" s="213"/>
      <c r="Q24" s="214"/>
      <c r="R24" s="114"/>
    </row>
    <row r="25" spans="2:20" ht="19.899999999999999" customHeight="1" thickBot="1">
      <c r="B25" s="72"/>
      <c r="C25" s="66"/>
      <c r="D25" s="82"/>
      <c r="E25" s="83"/>
      <c r="F25" s="72"/>
      <c r="G25" s="75"/>
      <c r="H25" s="75"/>
      <c r="I25" s="86"/>
      <c r="J25" s="95"/>
      <c r="K25" s="209" t="s">
        <v>63</v>
      </c>
      <c r="L25" s="209"/>
      <c r="M25" s="209"/>
      <c r="N25" s="209"/>
      <c r="O25" s="210"/>
      <c r="P25" s="213"/>
      <c r="Q25" s="214"/>
      <c r="R25" s="114"/>
    </row>
    <row r="26" spans="2:20" ht="19.899999999999999" customHeight="1" thickBot="1">
      <c r="B26" s="72"/>
      <c r="C26" s="66"/>
      <c r="D26" s="66"/>
      <c r="E26" s="83"/>
      <c r="F26" s="72"/>
      <c r="G26" s="75"/>
      <c r="H26" s="75"/>
      <c r="I26" s="86"/>
      <c r="J26" s="62">
        <v>7</v>
      </c>
      <c r="K26" s="209" t="s">
        <v>112</v>
      </c>
      <c r="L26" s="209"/>
      <c r="M26" s="209"/>
      <c r="N26" s="209"/>
      <c r="O26" s="210"/>
      <c r="P26" s="213"/>
      <c r="Q26" s="214"/>
      <c r="R26" s="114"/>
    </row>
    <row r="27" spans="2:20" ht="10.15" customHeight="1" thickBot="1">
      <c r="B27" s="105"/>
      <c r="C27" s="106"/>
      <c r="D27" s="106"/>
      <c r="E27" s="107"/>
      <c r="F27" s="84"/>
      <c r="G27" s="89"/>
      <c r="H27" s="89"/>
      <c r="I27" s="90"/>
      <c r="J27" s="111"/>
      <c r="K27" s="117"/>
      <c r="L27" s="117"/>
      <c r="M27" s="70"/>
      <c r="N27" s="70"/>
      <c r="O27" s="70"/>
      <c r="P27" s="118"/>
      <c r="Q27" s="118"/>
      <c r="R27" s="119"/>
      <c r="S27"/>
      <c r="T27" s="47"/>
    </row>
    <row r="28" spans="2:20" ht="30" customHeight="1" thickBot="1">
      <c r="B28" s="71">
        <v>1.4</v>
      </c>
      <c r="C28" s="206" t="s">
        <v>114</v>
      </c>
      <c r="D28" s="232"/>
      <c r="E28" s="234"/>
      <c r="F28" s="98">
        <v>1.5</v>
      </c>
      <c r="G28" s="205" t="s">
        <v>115</v>
      </c>
      <c r="H28" s="205"/>
      <c r="I28" s="206"/>
      <c r="J28" s="98">
        <v>1.6</v>
      </c>
      <c r="K28" s="205" t="s">
        <v>116</v>
      </c>
      <c r="L28" s="205"/>
      <c r="M28" s="205"/>
      <c r="N28" s="205"/>
      <c r="O28" s="205"/>
      <c r="P28" s="205"/>
      <c r="Q28" s="205"/>
      <c r="R28" s="211"/>
      <c r="S28"/>
      <c r="T28" s="47"/>
    </row>
    <row r="29" spans="2:20" s="53" customFormat="1" ht="10.15" customHeight="1" thickBot="1">
      <c r="B29" s="72"/>
      <c r="C29" s="75"/>
      <c r="D29" s="96"/>
      <c r="E29" s="76"/>
      <c r="F29" s="100"/>
      <c r="G29" s="75"/>
      <c r="H29" s="75"/>
      <c r="I29" s="99"/>
      <c r="J29" s="100"/>
      <c r="K29" s="112"/>
      <c r="L29" s="112"/>
      <c r="M29" s="75"/>
      <c r="N29" s="75"/>
      <c r="O29" s="63"/>
      <c r="P29" s="115"/>
      <c r="Q29" s="115"/>
      <c r="R29" s="120"/>
      <c r="S29"/>
      <c r="T29" s="47"/>
    </row>
    <row r="30" spans="2:20" ht="19.899999999999999" customHeight="1" thickBot="1">
      <c r="B30" s="72">
        <v>1</v>
      </c>
      <c r="C30" s="101" t="s">
        <v>117</v>
      </c>
      <c r="D30" s="68"/>
      <c r="E30" s="103"/>
      <c r="F30" s="100"/>
      <c r="G30" s="75"/>
      <c r="H30" s="96"/>
      <c r="I30" s="99"/>
      <c r="J30" s="100">
        <v>1</v>
      </c>
      <c r="K30" s="209" t="s">
        <v>118</v>
      </c>
      <c r="L30" s="209"/>
      <c r="M30" s="209"/>
      <c r="N30" s="209"/>
      <c r="O30" s="210"/>
      <c r="P30" s="218"/>
      <c r="Q30" s="219"/>
      <c r="R30" s="123"/>
      <c r="S30"/>
      <c r="T30" s="47"/>
    </row>
    <row r="31" spans="2:20" ht="19.899999999999999" customHeight="1" thickBot="1">
      <c r="B31" s="72">
        <v>2</v>
      </c>
      <c r="C31" s="101" t="s">
        <v>119</v>
      </c>
      <c r="D31" s="68"/>
      <c r="E31" s="103"/>
      <c r="F31" s="100">
        <v>1</v>
      </c>
      <c r="G31" s="85" t="s">
        <v>120</v>
      </c>
      <c r="H31" s="88"/>
      <c r="I31" s="102"/>
      <c r="J31" s="100">
        <v>2</v>
      </c>
      <c r="K31" s="209" t="s">
        <v>121</v>
      </c>
      <c r="L31" s="209"/>
      <c r="M31" s="209"/>
      <c r="N31" s="209"/>
      <c r="O31" s="210"/>
      <c r="P31" s="218"/>
      <c r="Q31" s="219"/>
      <c r="R31" s="123"/>
      <c r="S31"/>
      <c r="T31" s="47"/>
    </row>
    <row r="32" spans="2:20" ht="19.899999999999999" customHeight="1" thickBot="1">
      <c r="B32" s="72">
        <v>3</v>
      </c>
      <c r="C32" s="101" t="s">
        <v>122</v>
      </c>
      <c r="D32" s="68"/>
      <c r="E32" s="103"/>
      <c r="F32" s="100">
        <v>2</v>
      </c>
      <c r="G32" s="85" t="s">
        <v>123</v>
      </c>
      <c r="H32" s="88"/>
      <c r="I32" s="102"/>
      <c r="J32" s="100">
        <v>3</v>
      </c>
      <c r="K32" s="209" t="s">
        <v>124</v>
      </c>
      <c r="L32" s="209"/>
      <c r="M32" s="209"/>
      <c r="N32" s="209"/>
      <c r="O32" s="210"/>
      <c r="P32" s="218"/>
      <c r="Q32" s="219"/>
      <c r="R32" s="123"/>
      <c r="S32"/>
      <c r="T32" s="47"/>
    </row>
    <row r="33" spans="2:20" ht="19.899999999999999" customHeight="1" thickBot="1">
      <c r="B33" s="72">
        <v>4</v>
      </c>
      <c r="C33" s="101" t="s">
        <v>125</v>
      </c>
      <c r="D33" s="68"/>
      <c r="E33" s="103"/>
      <c r="F33" s="100"/>
      <c r="G33" s="207" t="s">
        <v>126</v>
      </c>
      <c r="H33" s="88"/>
      <c r="I33" s="102"/>
      <c r="J33" s="100">
        <v>4</v>
      </c>
      <c r="K33" s="209" t="s">
        <v>127</v>
      </c>
      <c r="L33" s="209"/>
      <c r="M33" s="209"/>
      <c r="N33" s="209"/>
      <c r="O33" s="210"/>
      <c r="P33" s="218"/>
      <c r="Q33" s="219"/>
      <c r="R33" s="123"/>
      <c r="S33"/>
      <c r="T33" s="47"/>
    </row>
    <row r="34" spans="2:20" ht="19.899999999999999" customHeight="1" thickBot="1">
      <c r="B34" s="72">
        <v>5</v>
      </c>
      <c r="C34" s="101" t="s">
        <v>128</v>
      </c>
      <c r="D34" s="68"/>
      <c r="E34" s="103"/>
      <c r="F34" s="100"/>
      <c r="G34" s="208"/>
      <c r="H34" s="97"/>
      <c r="I34" s="99"/>
      <c r="J34" s="100">
        <v>5</v>
      </c>
      <c r="K34" s="209" t="s">
        <v>129</v>
      </c>
      <c r="L34" s="209"/>
      <c r="M34" s="209"/>
      <c r="N34" s="209"/>
      <c r="O34" s="210"/>
      <c r="P34" s="218"/>
      <c r="Q34" s="219"/>
      <c r="R34" s="123"/>
      <c r="S34"/>
      <c r="T34" s="47"/>
    </row>
    <row r="35" spans="2:20" ht="19.899999999999999" customHeight="1" thickBot="1">
      <c r="B35" s="72">
        <v>6</v>
      </c>
      <c r="C35" s="101" t="s">
        <v>130</v>
      </c>
      <c r="D35" s="68"/>
      <c r="E35" s="103"/>
      <c r="F35" s="100"/>
      <c r="G35" s="208"/>
      <c r="H35" s="75"/>
      <c r="I35" s="99"/>
      <c r="J35" s="100">
        <v>6</v>
      </c>
      <c r="K35" s="209" t="s">
        <v>131</v>
      </c>
      <c r="L35" s="209"/>
      <c r="M35" s="209"/>
      <c r="N35" s="209"/>
      <c r="O35" s="210"/>
      <c r="P35" s="218"/>
      <c r="Q35" s="219"/>
      <c r="R35" s="123"/>
      <c r="S35"/>
      <c r="T35" s="47"/>
    </row>
    <row r="36" spans="2:20" ht="19.899999999999999" customHeight="1" thickBot="1">
      <c r="B36" s="72">
        <v>7</v>
      </c>
      <c r="C36" s="101" t="s">
        <v>132</v>
      </c>
      <c r="D36" s="68"/>
      <c r="E36" s="103"/>
      <c r="F36" s="100"/>
      <c r="G36" s="75"/>
      <c r="H36" s="75"/>
      <c r="I36" s="99"/>
      <c r="J36" s="100">
        <v>7</v>
      </c>
      <c r="K36" s="209" t="s">
        <v>133</v>
      </c>
      <c r="L36" s="209"/>
      <c r="M36" s="209"/>
      <c r="N36" s="209"/>
      <c r="O36" s="210"/>
      <c r="P36" s="218"/>
      <c r="Q36" s="219"/>
      <c r="R36" s="123"/>
      <c r="S36"/>
      <c r="T36" s="47"/>
    </row>
    <row r="37" spans="2:20" ht="19.899999999999999" customHeight="1" thickBot="1">
      <c r="B37" s="72"/>
      <c r="C37" s="75"/>
      <c r="D37" s="97"/>
      <c r="E37" s="76"/>
      <c r="F37" s="100"/>
      <c r="G37" s="75"/>
      <c r="H37" s="75"/>
      <c r="I37" s="99"/>
      <c r="J37" s="100">
        <v>7</v>
      </c>
      <c r="K37" s="209" t="s">
        <v>63</v>
      </c>
      <c r="L37" s="209"/>
      <c r="M37" s="209"/>
      <c r="N37" s="209"/>
      <c r="O37" s="210"/>
      <c r="P37" s="218"/>
      <c r="Q37" s="219"/>
      <c r="R37" s="123"/>
      <c r="S37"/>
      <c r="T37" s="47"/>
    </row>
    <row r="38" spans="2:20" ht="19.899999999999999" customHeight="1" thickBot="1">
      <c r="B38" s="72"/>
      <c r="C38" s="75"/>
      <c r="D38" s="75"/>
      <c r="E38" s="76"/>
      <c r="F38" s="100"/>
      <c r="G38" s="75"/>
      <c r="H38" s="75"/>
      <c r="I38" s="99"/>
      <c r="J38" s="100">
        <v>8</v>
      </c>
      <c r="K38" s="209" t="s">
        <v>112</v>
      </c>
      <c r="L38" s="209"/>
      <c r="M38" s="209"/>
      <c r="N38" s="209"/>
      <c r="O38" s="210"/>
      <c r="P38" s="218"/>
      <c r="Q38" s="219"/>
      <c r="R38" s="123"/>
      <c r="S38"/>
      <c r="T38" s="47"/>
    </row>
    <row r="39" spans="2:20" ht="10.15" customHeight="1" thickBot="1">
      <c r="B39" s="109"/>
      <c r="C39" s="108"/>
      <c r="D39" s="108"/>
      <c r="E39" s="110"/>
      <c r="F39" s="104"/>
      <c r="G39" s="89"/>
      <c r="H39" s="89"/>
      <c r="I39" s="116"/>
      <c r="J39" s="104"/>
      <c r="K39" s="121"/>
      <c r="L39" s="121"/>
      <c r="M39" s="121"/>
      <c r="N39" s="121"/>
      <c r="O39" s="121"/>
      <c r="P39" s="124"/>
      <c r="Q39" s="124"/>
      <c r="R39" s="122"/>
      <c r="S39"/>
      <c r="T39" s="47"/>
    </row>
    <row r="40" spans="2:20" ht="15" customHeight="1" thickBot="1">
      <c r="B40" s="47"/>
      <c r="C40" s="58"/>
      <c r="D40" s="58"/>
      <c r="E40" s="58"/>
      <c r="F40" s="58"/>
      <c r="G40" s="58"/>
      <c r="H40" s="58"/>
      <c r="I40" s="58"/>
      <c r="J40" s="58"/>
      <c r="K40" s="59"/>
      <c r="L40" s="59"/>
      <c r="M40" s="59"/>
      <c r="N40" s="59"/>
      <c r="O40" s="59"/>
      <c r="P40" s="59"/>
      <c r="Q40" s="60"/>
      <c r="R40" s="60"/>
      <c r="S40" s="60"/>
      <c r="T40" s="47"/>
    </row>
    <row r="41" spans="2:20" ht="15">
      <c r="B41" s="183" t="s">
        <v>134</v>
      </c>
      <c r="C41" s="184"/>
      <c r="D41" s="184"/>
      <c r="E41" s="184"/>
      <c r="F41" s="184"/>
      <c r="G41" s="184"/>
      <c r="H41" s="184"/>
      <c r="I41" s="184"/>
      <c r="J41" s="215"/>
      <c r="K41" s="216">
        <v>1</v>
      </c>
      <c r="L41" s="216">
        <v>2</v>
      </c>
      <c r="M41" s="216">
        <v>3</v>
      </c>
      <c r="N41" s="216">
        <v>4</v>
      </c>
      <c r="O41" s="216">
        <v>5</v>
      </c>
      <c r="P41" s="216">
        <v>6</v>
      </c>
      <c r="Q41" s="216">
        <v>7</v>
      </c>
      <c r="R41" s="217" t="s">
        <v>135</v>
      </c>
      <c r="S41" s="127"/>
      <c r="T41" s="56"/>
    </row>
    <row r="42" spans="2:20" ht="30" customHeight="1">
      <c r="B42" s="194" t="s">
        <v>136</v>
      </c>
      <c r="C42" s="195"/>
      <c r="D42" s="195"/>
      <c r="E42" s="195"/>
      <c r="F42" s="195"/>
      <c r="G42" s="195"/>
      <c r="H42" s="195"/>
      <c r="I42" s="195"/>
      <c r="J42" s="196"/>
      <c r="K42" s="181"/>
      <c r="L42" s="181"/>
      <c r="M42" s="181"/>
      <c r="N42" s="181"/>
      <c r="O42" s="181"/>
      <c r="P42" s="181"/>
      <c r="Q42" s="181"/>
      <c r="R42" s="182"/>
      <c r="S42" s="127"/>
      <c r="T42" s="56"/>
    </row>
    <row r="43" spans="2:20" s="54" customFormat="1" ht="30" customHeight="1">
      <c r="B43" s="131">
        <v>2.1</v>
      </c>
      <c r="C43" s="197" t="s">
        <v>137</v>
      </c>
      <c r="D43" s="198"/>
      <c r="E43" s="198"/>
      <c r="F43" s="198"/>
      <c r="G43" s="198"/>
      <c r="H43" s="198"/>
      <c r="I43" s="198"/>
      <c r="J43" s="199"/>
      <c r="K43" s="142">
        <f>COUNTIF('Base de datos encuesta'!S2:S308,"=1")</f>
        <v>15</v>
      </c>
      <c r="L43" s="142">
        <f>COUNTIF('Base de datos encuesta'!S2:S308,"=2")</f>
        <v>10</v>
      </c>
      <c r="M43" s="142">
        <f>COUNTIF('Base de datos encuesta'!S2:S308,"=3")</f>
        <v>24</v>
      </c>
      <c r="N43" s="142">
        <f>COUNTIF('Base de datos encuesta'!S2:S308,"=4")</f>
        <v>46</v>
      </c>
      <c r="O43" s="142">
        <f>COUNTIF('Base de datos encuesta'!S2:S308,"=5")</f>
        <v>31</v>
      </c>
      <c r="P43" s="142">
        <f>COUNTIF('Base de datos encuesta'!S2:S308,"=6")</f>
        <v>21</v>
      </c>
      <c r="Q43" s="142">
        <f>COUNTIF('Base de datos encuesta'!S2:S308,"=7")</f>
        <v>6</v>
      </c>
      <c r="R43" s="143">
        <f>+S43-SUM(K43:Q43)</f>
        <v>0</v>
      </c>
      <c r="S43" s="128">
        <f>COUNT('Base de datos encuesta'!B2:B308)</f>
        <v>153</v>
      </c>
      <c r="T43" s="140">
        <f>(($K$41*K43)+($L$41*L43)+($M$41*M43)+($N$41*N43)+($O$41*O43)+($P$41*P43)+($Q$41*Q43))/SUM(K43:Q43)</f>
        <v>4.0130718954248366</v>
      </c>
    </row>
    <row r="44" spans="2:20" s="54" customFormat="1" ht="30" customHeight="1">
      <c r="B44" s="131">
        <v>2.2000000000000002</v>
      </c>
      <c r="C44" s="197" t="s">
        <v>138</v>
      </c>
      <c r="D44" s="198"/>
      <c r="E44" s="198"/>
      <c r="F44" s="198"/>
      <c r="G44" s="198"/>
      <c r="H44" s="198"/>
      <c r="I44" s="198"/>
      <c r="J44" s="199"/>
      <c r="K44" s="142">
        <f>COUNTIF('Base de datos encuesta'!T2:T308,"=1")</f>
        <v>44</v>
      </c>
      <c r="L44" s="144"/>
      <c r="M44" s="145"/>
      <c r="N44" s="145"/>
      <c r="O44" s="145"/>
      <c r="P44" s="146"/>
      <c r="Q44" s="142">
        <f>COUNTIF('Base de datos encuesta'!T2:T308,"=7")</f>
        <v>109</v>
      </c>
      <c r="R44" s="143">
        <f t="shared" ref="R44:R49" si="0">+S44-SUM(K44:Q44)</f>
        <v>0</v>
      </c>
      <c r="S44" s="128">
        <f>COUNT('Base de datos encuesta'!B2:B308)</f>
        <v>153</v>
      </c>
      <c r="T44" s="140">
        <f>(($K$41*K44)+($L$41*L44)+($M$41*M44)+($N$41*N44)+($O$41*O44)+($P$41*P44)+($Q$41*Q44))/SUM(K44:Q44)</f>
        <v>5.2745098039215685</v>
      </c>
    </row>
    <row r="45" spans="2:20" s="54" customFormat="1" ht="30" customHeight="1">
      <c r="B45" s="131">
        <v>2.2999999999999998</v>
      </c>
      <c r="C45" s="197" t="s">
        <v>139</v>
      </c>
      <c r="D45" s="198"/>
      <c r="E45" s="198"/>
      <c r="F45" s="198"/>
      <c r="G45" s="198"/>
      <c r="H45" s="198"/>
      <c r="I45" s="198"/>
      <c r="J45" s="199"/>
      <c r="K45" s="142">
        <f>COUNTIF('Base de datos encuesta'!U2:U308,"=1")</f>
        <v>11</v>
      </c>
      <c r="L45" s="147">
        <f>COUNTIF('Base de datos encuesta'!U2:U308,"=2")</f>
        <v>12</v>
      </c>
      <c r="M45" s="148">
        <f>COUNTIF('Base de datos encuesta'!U2:U308,"=3")</f>
        <v>25</v>
      </c>
      <c r="N45" s="148">
        <f>COUNTIF('Base de datos encuesta'!U2:U308,"=4")</f>
        <v>47</v>
      </c>
      <c r="O45" s="148">
        <f>COUNTIF('Base de datos encuesta'!U2:U308,"=5")</f>
        <v>41</v>
      </c>
      <c r="P45" s="149">
        <f>COUNTIF('Base de datos encuesta'!U2:U308,"=6")</f>
        <v>14</v>
      </c>
      <c r="Q45" s="142">
        <f>COUNTIF('Base de datos encuesta'!U2:U308,"=7")</f>
        <v>3</v>
      </c>
      <c r="R45" s="143">
        <f t="shared" si="0"/>
        <v>0</v>
      </c>
      <c r="S45" s="128">
        <f>COUNT('Base de datos encuesta'!B2:B308)</f>
        <v>153</v>
      </c>
      <c r="T45" s="140">
        <f t="shared" ref="T45:T66" si="1">(($K$41*K45)+($L$41*L45)+($M$41*M45)+($N$41*N45)+($O$41*O45)+($P$41*P45)+($Q$41*Q45))/SUM(K45:Q45)</f>
        <v>3.9738562091503269</v>
      </c>
    </row>
    <row r="46" spans="2:20" s="54" customFormat="1" ht="30" customHeight="1">
      <c r="B46" s="131">
        <v>2.4</v>
      </c>
      <c r="C46" s="197" t="s">
        <v>140</v>
      </c>
      <c r="D46" s="198"/>
      <c r="E46" s="198"/>
      <c r="F46" s="198"/>
      <c r="G46" s="198"/>
      <c r="H46" s="198"/>
      <c r="I46" s="198"/>
      <c r="J46" s="199"/>
      <c r="K46" s="142">
        <f>COUNTIF('Base de datos encuesta'!V2:V308,"=1")</f>
        <v>12</v>
      </c>
      <c r="L46" s="147">
        <f>COUNTIF('Base de datos encuesta'!V2:V308,"=2")</f>
        <v>14</v>
      </c>
      <c r="M46" s="148">
        <f>COUNTIF('Base de datos encuesta'!V2:V308,"=3")</f>
        <v>26</v>
      </c>
      <c r="N46" s="148">
        <f>COUNTIF('Base de datos encuesta'!V2:V308,"=4")</f>
        <v>45</v>
      </c>
      <c r="O46" s="148">
        <f>COUNTIF('Base de datos encuesta'!V2:V308,"=5")</f>
        <v>32</v>
      </c>
      <c r="P46" s="149">
        <f>COUNTIF('Base de datos encuesta'!V2:V308,"=6")</f>
        <v>20</v>
      </c>
      <c r="Q46" s="142">
        <f>COUNTIF('Base de datos encuesta'!V2:V308,"=7")</f>
        <v>4</v>
      </c>
      <c r="R46" s="143">
        <f t="shared" si="0"/>
        <v>0</v>
      </c>
      <c r="S46" s="128">
        <f>COUNT('Base de datos encuesta'!B2:B308)</f>
        <v>153</v>
      </c>
      <c r="T46" s="140">
        <f t="shared" si="1"/>
        <v>3.9607843137254903</v>
      </c>
    </row>
    <row r="47" spans="2:20" s="54" customFormat="1" ht="30" customHeight="1">
      <c r="B47" s="131">
        <v>2.5</v>
      </c>
      <c r="C47" s="197" t="s">
        <v>141</v>
      </c>
      <c r="D47" s="198"/>
      <c r="E47" s="198"/>
      <c r="F47" s="198"/>
      <c r="G47" s="198"/>
      <c r="H47" s="198"/>
      <c r="I47" s="198"/>
      <c r="J47" s="199"/>
      <c r="K47" s="142">
        <f>COUNTIF('Base de datos encuesta'!W2:W308,"=1")</f>
        <v>30</v>
      </c>
      <c r="L47" s="150"/>
      <c r="M47" s="151"/>
      <c r="N47" s="151"/>
      <c r="O47" s="151"/>
      <c r="P47" s="152"/>
      <c r="Q47" s="142">
        <f>COUNTIF('Base de datos encuesta'!W2:W308,"=7")</f>
        <v>123</v>
      </c>
      <c r="R47" s="143">
        <f t="shared" si="0"/>
        <v>0</v>
      </c>
      <c r="S47" s="128">
        <f>COUNT('Base de datos encuesta'!B2:B308)</f>
        <v>153</v>
      </c>
      <c r="T47" s="140">
        <f t="shared" si="1"/>
        <v>5.8235294117647056</v>
      </c>
    </row>
    <row r="48" spans="2:20" s="54" customFormat="1" ht="30" customHeight="1">
      <c r="B48" s="131">
        <v>2.6</v>
      </c>
      <c r="C48" s="197" t="s">
        <v>142</v>
      </c>
      <c r="D48" s="198"/>
      <c r="E48" s="198"/>
      <c r="F48" s="198"/>
      <c r="G48" s="198"/>
      <c r="H48" s="198"/>
      <c r="I48" s="198"/>
      <c r="J48" s="199"/>
      <c r="K48" s="142">
        <f>COUNTIF('Base de datos encuesta'!X2:X308,"=1")</f>
        <v>53</v>
      </c>
      <c r="L48" s="153"/>
      <c r="M48" s="154"/>
      <c r="N48" s="154"/>
      <c r="O48" s="154"/>
      <c r="P48" s="155"/>
      <c r="Q48" s="142">
        <f>COUNTIF('Base de datos encuesta'!X2:X308,"=7")</f>
        <v>100</v>
      </c>
      <c r="R48" s="143">
        <f t="shared" si="0"/>
        <v>0</v>
      </c>
      <c r="S48" s="128">
        <f>COUNT('Base de datos encuesta'!B2:B308)</f>
        <v>153</v>
      </c>
      <c r="T48" s="140">
        <f t="shared" si="1"/>
        <v>4.9215686274509807</v>
      </c>
    </row>
    <row r="49" spans="1:20" s="54" customFormat="1" ht="30" customHeight="1">
      <c r="B49" s="131">
        <v>2.7</v>
      </c>
      <c r="C49" s="197" t="s">
        <v>143</v>
      </c>
      <c r="D49" s="198"/>
      <c r="E49" s="198"/>
      <c r="F49" s="198"/>
      <c r="G49" s="198"/>
      <c r="H49" s="198"/>
      <c r="I49" s="198"/>
      <c r="J49" s="199"/>
      <c r="K49" s="142">
        <f>COUNTIF('Base de datos encuesta'!Y2:Y308,"=1")</f>
        <v>10</v>
      </c>
      <c r="L49" s="142">
        <f>COUNTIF('Base de datos encuesta'!Y2:Y308,"=2")</f>
        <v>14</v>
      </c>
      <c r="M49" s="142">
        <f>COUNTIF('Base de datos encuesta'!Y2:Y308,"=3")</f>
        <v>25</v>
      </c>
      <c r="N49" s="142">
        <f>COUNTIF('Base de datos encuesta'!Y2:Y308,"=4")</f>
        <v>44</v>
      </c>
      <c r="O49" s="142">
        <f>COUNTIF('Base de datos encuesta'!Y2:Y308,"=5")</f>
        <v>40</v>
      </c>
      <c r="P49" s="142">
        <f>COUNTIF('Base de datos encuesta'!Y2:Y308,"=6")</f>
        <v>18</v>
      </c>
      <c r="Q49" s="142">
        <f>COUNTIF('Base de datos encuesta'!Y2:Y308,"=7")</f>
        <v>2</v>
      </c>
      <c r="R49" s="143">
        <f t="shared" si="0"/>
        <v>0</v>
      </c>
      <c r="S49" s="128">
        <f>COUNT('Base de datos encuesta'!B2:B308)</f>
        <v>153</v>
      </c>
      <c r="T49" s="140">
        <f t="shared" si="1"/>
        <v>3.9934640522875817</v>
      </c>
    </row>
    <row r="50" spans="1:20" s="54" customFormat="1" ht="14.45" customHeight="1">
      <c r="B50" s="191" t="s">
        <v>144</v>
      </c>
      <c r="C50" s="192"/>
      <c r="D50" s="192"/>
      <c r="E50" s="192"/>
      <c r="F50" s="192"/>
      <c r="G50" s="192"/>
      <c r="H50" s="192"/>
      <c r="I50" s="192"/>
      <c r="J50" s="193"/>
      <c r="K50" s="181">
        <v>1</v>
      </c>
      <c r="L50" s="181">
        <v>2</v>
      </c>
      <c r="M50" s="181">
        <v>3</v>
      </c>
      <c r="N50" s="181">
        <v>4</v>
      </c>
      <c r="O50" s="181">
        <v>5</v>
      </c>
      <c r="P50" s="181">
        <v>6</v>
      </c>
      <c r="Q50" s="181">
        <v>7</v>
      </c>
      <c r="R50" s="182" t="s">
        <v>135</v>
      </c>
      <c r="S50" s="129"/>
      <c r="T50" s="57"/>
    </row>
    <row r="51" spans="1:20" s="54" customFormat="1" ht="15" customHeight="1">
      <c r="B51" s="194" t="s">
        <v>145</v>
      </c>
      <c r="C51" s="195"/>
      <c r="D51" s="195"/>
      <c r="E51" s="195"/>
      <c r="F51" s="195"/>
      <c r="G51" s="195"/>
      <c r="H51" s="195"/>
      <c r="I51" s="195"/>
      <c r="J51" s="196"/>
      <c r="K51" s="181"/>
      <c r="L51" s="181"/>
      <c r="M51" s="181"/>
      <c r="N51" s="181"/>
      <c r="O51" s="181"/>
      <c r="P51" s="181"/>
      <c r="Q51" s="181"/>
      <c r="R51" s="182"/>
      <c r="S51" s="129"/>
      <c r="T51" s="57"/>
    </row>
    <row r="52" spans="1:20" s="54" customFormat="1" ht="40.15" customHeight="1">
      <c r="B52" s="131">
        <v>3.1</v>
      </c>
      <c r="C52" s="197" t="s">
        <v>146</v>
      </c>
      <c r="D52" s="198"/>
      <c r="E52" s="198"/>
      <c r="F52" s="198"/>
      <c r="G52" s="198"/>
      <c r="H52" s="198"/>
      <c r="I52" s="198"/>
      <c r="J52" s="199"/>
      <c r="K52" s="142">
        <f>COUNTIF('Base de datos encuesta'!Z2:Z308,"=1")</f>
        <v>12</v>
      </c>
      <c r="L52" s="142">
        <f>COUNTIF('Base de datos encuesta'!Z2:Z308,"=2")</f>
        <v>8</v>
      </c>
      <c r="M52" s="142">
        <f>COUNTIF('Base de datos encuesta'!Z2:Z308,"=3")</f>
        <v>13</v>
      </c>
      <c r="N52" s="142">
        <f>COUNTIF('Base de datos encuesta'!Z2:Z308,"=4")</f>
        <v>36</v>
      </c>
      <c r="O52" s="142">
        <f>COUNTIF('Base de datos encuesta'!Z2:Z308,"=5")</f>
        <v>28</v>
      </c>
      <c r="P52" s="142">
        <f>COUNTIF('Base de datos encuesta'!Z2:Z308,"=6")</f>
        <v>9</v>
      </c>
      <c r="Q52" s="142">
        <f>COUNTIF('Base de datos encuesta'!Z2:Z308,"=7")</f>
        <v>0</v>
      </c>
      <c r="R52" s="143">
        <f t="shared" ref="R52:R63" si="2">+S52-SUM(K52:Q52)</f>
        <v>47</v>
      </c>
      <c r="S52" s="128">
        <f>COUNT('Base de datos encuesta'!B2:B308)</f>
        <v>153</v>
      </c>
      <c r="T52" s="140">
        <f t="shared" si="1"/>
        <v>3.8207547169811322</v>
      </c>
    </row>
    <row r="53" spans="1:20" s="54" customFormat="1" ht="30" customHeight="1">
      <c r="A53" s="54" t="s">
        <v>147</v>
      </c>
      <c r="B53" s="131">
        <v>3.2</v>
      </c>
      <c r="C53" s="197" t="s">
        <v>148</v>
      </c>
      <c r="D53" s="198"/>
      <c r="E53" s="198"/>
      <c r="F53" s="198"/>
      <c r="G53" s="198"/>
      <c r="H53" s="198"/>
      <c r="I53" s="198"/>
      <c r="J53" s="199"/>
      <c r="K53" s="142">
        <f>COUNTIF('Base de datos encuesta'!AA2:AA308,"=1")</f>
        <v>4</v>
      </c>
      <c r="L53" s="142">
        <f>COUNTIF('Base de datos encuesta'!AA2:AA308,"=2")</f>
        <v>6</v>
      </c>
      <c r="M53" s="142">
        <f>COUNTIF('Base de datos encuesta'!AA2:AA308,"=3")</f>
        <v>19</v>
      </c>
      <c r="N53" s="142">
        <f>COUNTIF('Base de datos encuesta'!AA2:AA308,"=4")</f>
        <v>33</v>
      </c>
      <c r="O53" s="142">
        <f>COUNTIF('Base de datos encuesta'!AA2:AA308,"=5")</f>
        <v>29</v>
      </c>
      <c r="P53" s="142">
        <f>COUNTIF('Base de datos encuesta'!AA2:AA308,"=6")</f>
        <v>13</v>
      </c>
      <c r="Q53" s="142">
        <f>COUNTIF('Base de datos encuesta'!AA2:AA308,"=7")</f>
        <v>2</v>
      </c>
      <c r="R53" s="143">
        <f t="shared" si="2"/>
        <v>47</v>
      </c>
      <c r="S53" s="128">
        <f>COUNT('Base de datos encuesta'!B2:B308)</f>
        <v>153</v>
      </c>
      <c r="T53" s="140">
        <f t="shared" si="1"/>
        <v>4.1698113207547172</v>
      </c>
    </row>
    <row r="54" spans="1:20" s="54" customFormat="1" ht="30" customHeight="1">
      <c r="B54" s="131">
        <v>3.3</v>
      </c>
      <c r="C54" s="197" t="s">
        <v>149</v>
      </c>
      <c r="D54" s="198"/>
      <c r="E54" s="198"/>
      <c r="F54" s="198"/>
      <c r="G54" s="198"/>
      <c r="H54" s="198"/>
      <c r="I54" s="198"/>
      <c r="J54" s="199"/>
      <c r="K54" s="142">
        <f>COUNTIF('Base de datos encuesta'!AB2:AB308,"=1")</f>
        <v>2</v>
      </c>
      <c r="L54" s="142">
        <f>COUNTIF('Base de datos encuesta'!AB2:AB308,"=2")</f>
        <v>17</v>
      </c>
      <c r="M54" s="142">
        <f>COUNTIF('Base de datos encuesta'!AB2:AB308,"=3")</f>
        <v>20</v>
      </c>
      <c r="N54" s="142">
        <f>COUNTIF('Base de datos encuesta'!AB2:AB308,"=4")</f>
        <v>49</v>
      </c>
      <c r="O54" s="142">
        <f>COUNTIF('Base de datos encuesta'!AB2:AB308,"=5")</f>
        <v>30</v>
      </c>
      <c r="P54" s="142">
        <f>COUNTIF('Base de datos encuesta'!AB2:AB308,"=6")</f>
        <v>27</v>
      </c>
      <c r="Q54" s="142">
        <f>COUNTIF('Base de datos encuesta'!AB2:AB308,"=7")</f>
        <v>8</v>
      </c>
      <c r="R54" s="143">
        <f t="shared" si="2"/>
        <v>0</v>
      </c>
      <c r="S54" s="128">
        <f>COUNT('Base de datos encuesta'!B2:B308)</f>
        <v>153</v>
      </c>
      <c r="T54" s="140">
        <f t="shared" si="1"/>
        <v>4.3137254901960782</v>
      </c>
    </row>
    <row r="55" spans="1:20" s="54" customFormat="1" ht="14.45" customHeight="1">
      <c r="B55" s="191" t="s">
        <v>150</v>
      </c>
      <c r="C55" s="192"/>
      <c r="D55" s="192"/>
      <c r="E55" s="192"/>
      <c r="F55" s="192"/>
      <c r="G55" s="192"/>
      <c r="H55" s="192"/>
      <c r="I55" s="192"/>
      <c r="J55" s="193"/>
      <c r="K55" s="181">
        <v>1</v>
      </c>
      <c r="L55" s="181">
        <v>2</v>
      </c>
      <c r="M55" s="181">
        <v>3</v>
      </c>
      <c r="N55" s="181">
        <v>4</v>
      </c>
      <c r="O55" s="181">
        <v>5</v>
      </c>
      <c r="P55" s="181">
        <v>6</v>
      </c>
      <c r="Q55" s="181">
        <v>7</v>
      </c>
      <c r="R55" s="182" t="s">
        <v>135</v>
      </c>
      <c r="S55" s="130"/>
      <c r="T55" s="57"/>
    </row>
    <row r="56" spans="1:20" s="54" customFormat="1" ht="15" customHeight="1">
      <c r="B56" s="194" t="s">
        <v>145</v>
      </c>
      <c r="C56" s="195"/>
      <c r="D56" s="195"/>
      <c r="E56" s="195"/>
      <c r="F56" s="195"/>
      <c r="G56" s="195"/>
      <c r="H56" s="195"/>
      <c r="I56" s="195"/>
      <c r="J56" s="196"/>
      <c r="K56" s="181"/>
      <c r="L56" s="181"/>
      <c r="M56" s="181"/>
      <c r="N56" s="181"/>
      <c r="O56" s="181"/>
      <c r="P56" s="181"/>
      <c r="Q56" s="181"/>
      <c r="R56" s="182"/>
      <c r="S56" s="129"/>
      <c r="T56" s="57"/>
    </row>
    <row r="57" spans="1:20" s="54" customFormat="1" ht="40.15" customHeight="1">
      <c r="B57" s="131">
        <v>4.0999999999999996</v>
      </c>
      <c r="C57" s="197" t="s">
        <v>151</v>
      </c>
      <c r="D57" s="198"/>
      <c r="E57" s="198"/>
      <c r="F57" s="198"/>
      <c r="G57" s="198"/>
      <c r="H57" s="198"/>
      <c r="I57" s="198"/>
      <c r="J57" s="199"/>
      <c r="K57" s="142">
        <f>COUNTIF('Base de datos encuesta'!AC2:AC308,"=1")</f>
        <v>2</v>
      </c>
      <c r="L57" s="142">
        <f>COUNTIF('Base de datos encuesta'!AC2:AC308,"=2")</f>
        <v>1</v>
      </c>
      <c r="M57" s="142">
        <f>COUNTIF('Base de datos encuesta'!AC2:AC308,"=3")</f>
        <v>7</v>
      </c>
      <c r="N57" s="142">
        <f>COUNTIF('Base de datos encuesta'!AC2:AC308,"=4")</f>
        <v>19</v>
      </c>
      <c r="O57" s="142">
        <f>COUNTIF('Base de datos encuesta'!AC2:AC308,"=5")</f>
        <v>48</v>
      </c>
      <c r="P57" s="142">
        <f>COUNTIF('Base de datos encuesta'!AC2:AC308,"=6")</f>
        <v>21</v>
      </c>
      <c r="Q57" s="142">
        <f>COUNTIF('Base de datos encuesta'!AC2:AC308,"=7")</f>
        <v>7</v>
      </c>
      <c r="R57" s="143">
        <f t="shared" si="2"/>
        <v>48</v>
      </c>
      <c r="S57" s="128">
        <f>COUNT('Base de datos encuesta'!B2:B308)</f>
        <v>153</v>
      </c>
      <c r="T57" s="140">
        <f t="shared" si="1"/>
        <v>4.9142857142857146</v>
      </c>
    </row>
    <row r="58" spans="1:20" s="54" customFormat="1" ht="40.15" customHeight="1">
      <c r="A58" s="54" t="s">
        <v>147</v>
      </c>
      <c r="B58" s="131">
        <v>4.2</v>
      </c>
      <c r="C58" s="197" t="s">
        <v>152</v>
      </c>
      <c r="D58" s="198"/>
      <c r="E58" s="198"/>
      <c r="F58" s="198"/>
      <c r="G58" s="198"/>
      <c r="H58" s="198"/>
      <c r="I58" s="198"/>
      <c r="J58" s="199"/>
      <c r="K58" s="142">
        <f>COUNTIF('Base de datos encuesta'!AD2:AD308,"=1")</f>
        <v>2</v>
      </c>
      <c r="L58" s="142">
        <f>COUNTIF('Base de datos encuesta'!AD2:AD308,"=2")</f>
        <v>2</v>
      </c>
      <c r="M58" s="142">
        <f>COUNTIF('Base de datos encuesta'!AD2:AD308,"=3")</f>
        <v>9</v>
      </c>
      <c r="N58" s="142">
        <f>COUNTIF('Base de datos encuesta'!AD2:AD308,"=4")</f>
        <v>31</v>
      </c>
      <c r="O58" s="142">
        <f>COUNTIF('Base de datos encuesta'!AD2:AD308,"=5")</f>
        <v>43</v>
      </c>
      <c r="P58" s="142">
        <f>COUNTIF('Base de datos encuesta'!AD2:AD308,"=6")</f>
        <v>14</v>
      </c>
      <c r="Q58" s="142">
        <f>COUNTIF('Base de datos encuesta'!AD2:AD308,"=7")</f>
        <v>4</v>
      </c>
      <c r="R58" s="143">
        <f t="shared" si="2"/>
        <v>48</v>
      </c>
      <c r="S58" s="128">
        <f>COUNT('Base de datos encuesta'!B2:B308)</f>
        <v>153</v>
      </c>
      <c r="T58" s="140">
        <f t="shared" si="1"/>
        <v>4.6095238095238091</v>
      </c>
    </row>
    <row r="59" spans="1:20" s="54" customFormat="1" ht="30" customHeight="1">
      <c r="B59" s="131">
        <v>4.3</v>
      </c>
      <c r="C59" s="197" t="s">
        <v>153</v>
      </c>
      <c r="D59" s="198"/>
      <c r="E59" s="198"/>
      <c r="F59" s="198"/>
      <c r="G59" s="198"/>
      <c r="H59" s="198"/>
      <c r="I59" s="198"/>
      <c r="J59" s="199"/>
      <c r="K59" s="142">
        <f>COUNTIF('Base de datos encuesta'!AE2:AE308,"=1")</f>
        <v>2</v>
      </c>
      <c r="L59" s="142">
        <f>COUNTIF('Base de datos encuesta'!AE2:AE308,"=2")</f>
        <v>6</v>
      </c>
      <c r="M59" s="142">
        <f>COUNTIF('Base de datos encuesta'!AE2:AE308,"=3")</f>
        <v>8</v>
      </c>
      <c r="N59" s="142">
        <f>COUNTIF('Base de datos encuesta'!AE2:AE308,"=4")</f>
        <v>32</v>
      </c>
      <c r="O59" s="142">
        <f>COUNTIF('Base de datos encuesta'!AE2:AE308,"=5")</f>
        <v>52</v>
      </c>
      <c r="P59" s="142">
        <f>COUNTIF('Base de datos encuesta'!AE2:AE308,"=6")</f>
        <v>43</v>
      </c>
      <c r="Q59" s="142">
        <f>COUNTIF('Base de datos encuesta'!AE2:AE308,"=7")</f>
        <v>10</v>
      </c>
      <c r="R59" s="143">
        <f t="shared" si="2"/>
        <v>0</v>
      </c>
      <c r="S59" s="128">
        <f>COUNT('Base de datos encuesta'!B2:B308)</f>
        <v>153</v>
      </c>
      <c r="T59" s="140">
        <f t="shared" si="1"/>
        <v>4.9281045751633989</v>
      </c>
    </row>
    <row r="60" spans="1:20" s="54" customFormat="1" ht="14.45" customHeight="1">
      <c r="B60" s="191" t="s">
        <v>154</v>
      </c>
      <c r="C60" s="192"/>
      <c r="D60" s="192"/>
      <c r="E60" s="192"/>
      <c r="F60" s="192"/>
      <c r="G60" s="192"/>
      <c r="H60" s="192"/>
      <c r="I60" s="192"/>
      <c r="J60" s="193"/>
      <c r="K60" s="181">
        <v>1</v>
      </c>
      <c r="L60" s="181">
        <v>2</v>
      </c>
      <c r="M60" s="181">
        <v>3</v>
      </c>
      <c r="N60" s="181">
        <v>4</v>
      </c>
      <c r="O60" s="181">
        <v>5</v>
      </c>
      <c r="P60" s="181">
        <v>6</v>
      </c>
      <c r="Q60" s="181">
        <v>7</v>
      </c>
      <c r="R60" s="182" t="s">
        <v>135</v>
      </c>
      <c r="S60" s="130"/>
      <c r="T60" s="57"/>
    </row>
    <row r="61" spans="1:20" s="54" customFormat="1" ht="15" customHeight="1">
      <c r="B61" s="194" t="s">
        <v>145</v>
      </c>
      <c r="C61" s="195"/>
      <c r="D61" s="195"/>
      <c r="E61" s="195"/>
      <c r="F61" s="195"/>
      <c r="G61" s="195"/>
      <c r="H61" s="195"/>
      <c r="I61" s="195"/>
      <c r="J61" s="196"/>
      <c r="K61" s="181"/>
      <c r="L61" s="181"/>
      <c r="M61" s="181"/>
      <c r="N61" s="181"/>
      <c r="O61" s="181"/>
      <c r="P61" s="181"/>
      <c r="Q61" s="181"/>
      <c r="R61" s="182"/>
      <c r="S61" s="129"/>
      <c r="T61" s="57"/>
    </row>
    <row r="62" spans="1:20" s="54" customFormat="1" ht="30" customHeight="1">
      <c r="B62" s="131">
        <v>5.0999999999999996</v>
      </c>
      <c r="C62" s="197" t="s">
        <v>155</v>
      </c>
      <c r="D62" s="198"/>
      <c r="E62" s="198"/>
      <c r="F62" s="198"/>
      <c r="G62" s="198"/>
      <c r="H62" s="198"/>
      <c r="I62" s="198"/>
      <c r="J62" s="199"/>
      <c r="K62" s="156">
        <f>COUNTIF('Base de datos encuesta'!AF2:AF308,"=1")</f>
        <v>0</v>
      </c>
      <c r="L62" s="156">
        <f>COUNTIF('Base de datos encuesta'!AF2:AF308,"=2")</f>
        <v>8</v>
      </c>
      <c r="M62" s="156">
        <f>COUNTIF('Base de datos encuesta'!AF2:AF308,"=3")</f>
        <v>11</v>
      </c>
      <c r="N62" s="156">
        <f>COUNTIF('Base de datos encuesta'!AF2:AF308,"=4")</f>
        <v>42</v>
      </c>
      <c r="O62" s="156">
        <f>COUNTIF('Base de datos encuesta'!AF2:AF308,"=5")</f>
        <v>66</v>
      </c>
      <c r="P62" s="156">
        <f>COUNTIF('Base de datos encuesta'!AF2:AF308,"=6")</f>
        <v>23</v>
      </c>
      <c r="Q62" s="156">
        <f>COUNTIF('Base de datos encuesta'!AF2:AF308,"=7")</f>
        <v>3</v>
      </c>
      <c r="R62" s="157">
        <f t="shared" si="2"/>
        <v>0</v>
      </c>
      <c r="S62" s="128">
        <f>COUNT('Base de datos encuesta'!B2:B308)</f>
        <v>153</v>
      </c>
      <c r="T62" s="140">
        <f t="shared" si="1"/>
        <v>4.6143790849673199</v>
      </c>
    </row>
    <row r="63" spans="1:20" s="54" customFormat="1" ht="30" customHeight="1">
      <c r="B63" s="131">
        <v>5.2</v>
      </c>
      <c r="C63" s="197" t="s">
        <v>156</v>
      </c>
      <c r="D63" s="198"/>
      <c r="E63" s="198"/>
      <c r="F63" s="198"/>
      <c r="G63" s="198"/>
      <c r="H63" s="198"/>
      <c r="I63" s="198"/>
      <c r="J63" s="199"/>
      <c r="K63" s="156">
        <f>COUNTIF('Base de datos encuesta'!AG2:AG308,"=1")</f>
        <v>1</v>
      </c>
      <c r="L63" s="156">
        <f>COUNTIF('Base de datos encuesta'!AG2:AG308,"=2")</f>
        <v>8</v>
      </c>
      <c r="M63" s="156">
        <f>COUNTIF('Base de datos encuesta'!AG2:AG308,"=3")</f>
        <v>14</v>
      </c>
      <c r="N63" s="156">
        <f>COUNTIF('Base de datos encuesta'!AG2:AG308,"=4")</f>
        <v>36</v>
      </c>
      <c r="O63" s="156">
        <f>COUNTIF('Base de datos encuesta'!AG2:AG308,"=5")</f>
        <v>60</v>
      </c>
      <c r="P63" s="156">
        <f>COUNTIF('Base de datos encuesta'!AG2:AG308,"=6")</f>
        <v>29</v>
      </c>
      <c r="Q63" s="156">
        <f>COUNTIF('Base de datos encuesta'!AG2:AG308,"=7")</f>
        <v>5</v>
      </c>
      <c r="R63" s="157">
        <f t="shared" si="2"/>
        <v>0</v>
      </c>
      <c r="S63" s="128">
        <f>COUNT('Base de datos encuesta'!B2:B308)</f>
        <v>153</v>
      </c>
      <c r="T63" s="140">
        <f t="shared" si="1"/>
        <v>4.6535947712418304</v>
      </c>
    </row>
    <row r="64" spans="1:20" s="54" customFormat="1" ht="14.45" customHeight="1">
      <c r="B64" s="191" t="s">
        <v>157</v>
      </c>
      <c r="C64" s="192"/>
      <c r="D64" s="192"/>
      <c r="E64" s="192"/>
      <c r="F64" s="192"/>
      <c r="G64" s="192"/>
      <c r="H64" s="192"/>
      <c r="I64" s="192"/>
      <c r="J64" s="193"/>
      <c r="K64" s="181">
        <v>1</v>
      </c>
      <c r="L64" s="181">
        <v>2</v>
      </c>
      <c r="M64" s="181">
        <v>3</v>
      </c>
      <c r="N64" s="181">
        <v>4</v>
      </c>
      <c r="O64" s="181">
        <v>5</v>
      </c>
      <c r="P64" s="181">
        <v>6</v>
      </c>
      <c r="Q64" s="181">
        <v>7</v>
      </c>
      <c r="R64" s="182" t="s">
        <v>135</v>
      </c>
      <c r="S64" s="129"/>
      <c r="T64" s="57"/>
    </row>
    <row r="65" spans="2:20" s="54" customFormat="1" ht="15" customHeight="1">
      <c r="B65" s="194" t="s">
        <v>145</v>
      </c>
      <c r="C65" s="195"/>
      <c r="D65" s="195"/>
      <c r="E65" s="195"/>
      <c r="F65" s="195"/>
      <c r="G65" s="195"/>
      <c r="H65" s="195"/>
      <c r="I65" s="195"/>
      <c r="J65" s="196"/>
      <c r="K65" s="181"/>
      <c r="L65" s="181"/>
      <c r="M65" s="181"/>
      <c r="N65" s="181"/>
      <c r="O65" s="181"/>
      <c r="P65" s="181"/>
      <c r="Q65" s="181"/>
      <c r="R65" s="182"/>
      <c r="S65" s="129"/>
      <c r="T65" s="57"/>
    </row>
    <row r="66" spans="2:20" s="54" customFormat="1" ht="30" customHeight="1">
      <c r="B66" s="132">
        <v>6.1</v>
      </c>
      <c r="C66" s="197" t="s">
        <v>158</v>
      </c>
      <c r="D66" s="198"/>
      <c r="E66" s="198"/>
      <c r="F66" s="198"/>
      <c r="G66" s="198"/>
      <c r="H66" s="198"/>
      <c r="I66" s="198"/>
      <c r="J66" s="199"/>
      <c r="K66" s="156">
        <f>COUNTIF('Base de datos encuesta'!AH2:AH308,"=1")</f>
        <v>2</v>
      </c>
      <c r="L66" s="156">
        <f>COUNTIF('Base de datos encuesta'!AH2:AH308,"=2")</f>
        <v>6</v>
      </c>
      <c r="M66" s="156">
        <f>COUNTIF('Base de datos encuesta'!AH2:AH308,"=3")</f>
        <v>6</v>
      </c>
      <c r="N66" s="156">
        <f>COUNTIF('Base de datos encuesta'!AH2:AH308,"=4")</f>
        <v>40</v>
      </c>
      <c r="O66" s="156">
        <f>COUNTIF('Base de datos encuesta'!AH2:AH308,"=5")</f>
        <v>43</v>
      </c>
      <c r="P66" s="156">
        <f>COUNTIF('Base de datos encuesta'!AH2:AH308,"=6")</f>
        <v>12</v>
      </c>
      <c r="Q66" s="156">
        <f>COUNTIF('Base de datos encuesta'!AH2:AH308,"=7")</f>
        <v>4</v>
      </c>
      <c r="R66" s="157">
        <f>+S66-SUM(K66:Q66)</f>
        <v>40</v>
      </c>
      <c r="S66" s="128">
        <f>COUNT('Base de datos encuesta'!B2:B308)</f>
        <v>153</v>
      </c>
      <c r="T66" s="140">
        <f t="shared" si="1"/>
        <v>4.4867256637168138</v>
      </c>
    </row>
    <row r="67" spans="2:20" s="54" customFormat="1" ht="30" customHeight="1">
      <c r="B67" s="132">
        <v>6.2</v>
      </c>
      <c r="C67" s="197" t="s">
        <v>159</v>
      </c>
      <c r="D67" s="198"/>
      <c r="E67" s="198"/>
      <c r="F67" s="198"/>
      <c r="G67" s="198"/>
      <c r="H67" s="198"/>
      <c r="I67" s="198"/>
      <c r="J67" s="199"/>
      <c r="K67" s="156">
        <f>COUNTIF('Base de datos encuesta'!AI2:AI308,"=1")</f>
        <v>2</v>
      </c>
      <c r="L67" s="156">
        <f>COUNTIF('Base de datos encuesta'!AI2:AI308,"=2")</f>
        <v>3</v>
      </c>
      <c r="M67" s="156">
        <f>COUNTIF('Base de datos encuesta'!AI2:AI308,"=3")</f>
        <v>8</v>
      </c>
      <c r="N67" s="156">
        <f>COUNTIF('Base de datos encuesta'!AI2:AI308,"=4")</f>
        <v>42</v>
      </c>
      <c r="O67" s="156">
        <f>COUNTIF('Base de datos encuesta'!AI2:AI308,"=5")</f>
        <v>45</v>
      </c>
      <c r="P67" s="156">
        <f>COUNTIF('Base de datos encuesta'!AI2:AI308,"=6")</f>
        <v>10</v>
      </c>
      <c r="Q67" s="156">
        <f>COUNTIF('Base de datos encuesta'!AI2:AI308,"=7")</f>
        <v>3</v>
      </c>
      <c r="R67" s="157">
        <f>+S67-SUM(K67:Q67)</f>
        <v>40</v>
      </c>
      <c r="S67" s="128">
        <f>COUNT('Base de datos encuesta'!B2:B308)</f>
        <v>153</v>
      </c>
      <c r="T67" s="140">
        <f>(($K$41*K67)+($L$41*L67)+($M$41*M67)+($N$41*N67)+($O$41*O67)+($P$41*P67)+($Q$41*Q67))/SUM(K67:Q67)</f>
        <v>4.4778761061946906</v>
      </c>
    </row>
    <row r="68" spans="2:20" s="54" customFormat="1" ht="30" customHeight="1" thickBot="1">
      <c r="B68" s="133">
        <v>6.3</v>
      </c>
      <c r="C68" s="223" t="s">
        <v>160</v>
      </c>
      <c r="D68" s="224"/>
      <c r="E68" s="224"/>
      <c r="F68" s="224"/>
      <c r="G68" s="224"/>
      <c r="H68" s="224"/>
      <c r="I68" s="224"/>
      <c r="J68" s="225"/>
      <c r="K68" s="158">
        <f>COUNTIF('Base de datos encuesta'!AJ2:AJ308,"=1")</f>
        <v>1</v>
      </c>
      <c r="L68" s="158">
        <f>COUNTIF('Base de datos encuesta'!AJ2:AJ308,"=2")</f>
        <v>4</v>
      </c>
      <c r="M68" s="158">
        <f>COUNTIF('Base de datos encuesta'!AJ2:AJ308,"=3")</f>
        <v>10</v>
      </c>
      <c r="N68" s="158">
        <f>COUNTIF('Base de datos encuesta'!AJ2:AJ308,"=4")</f>
        <v>34</v>
      </c>
      <c r="O68" s="158">
        <f>COUNTIF('Base de datos encuesta'!AJ2:AJ308,"=5")</f>
        <v>46</v>
      </c>
      <c r="P68" s="158">
        <f>COUNTIF('Base de datos encuesta'!AJ2:AJ308,"=6")</f>
        <v>47</v>
      </c>
      <c r="Q68" s="158">
        <f>COUNTIF('Base de datos encuesta'!AJ2:AJ308,"=7")</f>
        <v>11</v>
      </c>
      <c r="R68" s="159">
        <f>+S68-SUM(K68:Q68)</f>
        <v>0</v>
      </c>
      <c r="S68" s="128">
        <f>COUNT('Base de datos encuesta'!B2:B308)</f>
        <v>153</v>
      </c>
      <c r="T68" s="140">
        <f>(($K$41*K68)+($L$41*L68)+($M$41*M68)+($N$41*N68)+($O$41*O68)+($P$41*P68)+($Q$41*Q68))/SUM(K68:Q68)</f>
        <v>4.9934640522875817</v>
      </c>
    </row>
    <row r="69" spans="2:20" ht="15" customHeight="1" thickBot="1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2:20" s="54" customFormat="1" ht="30" customHeight="1" thickBot="1">
      <c r="B70" s="227" t="s">
        <v>161</v>
      </c>
      <c r="C70" s="228"/>
      <c r="D70" s="228"/>
      <c r="E70" s="228"/>
      <c r="F70" s="228"/>
      <c r="G70" s="228"/>
      <c r="H70" s="228"/>
      <c r="I70" s="228"/>
      <c r="J70" s="228"/>
      <c r="K70" s="134" t="s">
        <v>162</v>
      </c>
      <c r="L70" s="134"/>
      <c r="M70" s="134"/>
      <c r="N70" s="134"/>
      <c r="O70" s="134"/>
      <c r="P70" s="134"/>
      <c r="Q70" s="134" t="s">
        <v>163</v>
      </c>
      <c r="R70" s="135" t="s">
        <v>135</v>
      </c>
      <c r="S70" s="130"/>
      <c r="T70" s="57"/>
    </row>
    <row r="71" spans="2:20" s="54" customFormat="1" ht="30" customHeight="1">
      <c r="B71" s="136">
        <v>7.1</v>
      </c>
      <c r="C71" s="220" t="s">
        <v>164</v>
      </c>
      <c r="D71" s="221"/>
      <c r="E71" s="221"/>
      <c r="F71" s="221"/>
      <c r="G71" s="221"/>
      <c r="H71" s="221"/>
      <c r="I71" s="221"/>
      <c r="J71" s="222"/>
      <c r="K71" s="160">
        <f>COUNTIF('Base de datos encuesta'!AK2:AK308,"=1")</f>
        <v>31</v>
      </c>
      <c r="L71" s="150"/>
      <c r="M71" s="151"/>
      <c r="N71" s="151"/>
      <c r="O71" s="151"/>
      <c r="P71" s="152"/>
      <c r="Q71" s="160">
        <f>COUNTIF('Base de datos encuesta'!AK2:AK308,"=2")</f>
        <v>0</v>
      </c>
      <c r="R71" s="161">
        <f>+S71-SUM(K71:Q71)</f>
        <v>122</v>
      </c>
      <c r="S71" s="128">
        <f>COUNT('Base de datos encuesta'!B2:B308)</f>
        <v>153</v>
      </c>
      <c r="T71" s="57"/>
    </row>
    <row r="72" spans="2:20" s="54" customFormat="1" ht="30" customHeight="1" thickBot="1">
      <c r="B72" s="137">
        <v>7.2</v>
      </c>
      <c r="C72" s="223" t="s">
        <v>165</v>
      </c>
      <c r="D72" s="224"/>
      <c r="E72" s="224"/>
      <c r="F72" s="224"/>
      <c r="G72" s="224"/>
      <c r="H72" s="224"/>
      <c r="I72" s="224"/>
      <c r="J72" s="225"/>
      <c r="K72" s="229"/>
      <c r="L72" s="230"/>
      <c r="M72" s="230"/>
      <c r="N72" s="230"/>
      <c r="O72" s="230"/>
      <c r="P72" s="230"/>
      <c r="Q72" s="230"/>
      <c r="R72" s="231"/>
      <c r="S72" s="128"/>
      <c r="T72" s="57"/>
    </row>
  </sheetData>
  <mergeCells count="131">
    <mergeCell ref="C71:J71"/>
    <mergeCell ref="C72:J72"/>
    <mergeCell ref="B5:C5"/>
    <mergeCell ref="B70:J70"/>
    <mergeCell ref="K72:R72"/>
    <mergeCell ref="C66:J66"/>
    <mergeCell ref="C67:J67"/>
    <mergeCell ref="C68:J68"/>
    <mergeCell ref="G17:I17"/>
    <mergeCell ref="C28:E28"/>
    <mergeCell ref="C43:J43"/>
    <mergeCell ref="C44:J44"/>
    <mergeCell ref="C45:J45"/>
    <mergeCell ref="C46:J46"/>
    <mergeCell ref="C47:J47"/>
    <mergeCell ref="K37:O37"/>
    <mergeCell ref="K38:O38"/>
    <mergeCell ref="P30:Q30"/>
    <mergeCell ref="P31:Q31"/>
    <mergeCell ref="P32:Q32"/>
    <mergeCell ref="P33:Q33"/>
    <mergeCell ref="P34:Q34"/>
    <mergeCell ref="P35:Q35"/>
    <mergeCell ref="P36:Q36"/>
    <mergeCell ref="P41:P42"/>
    <mergeCell ref="Q41:Q42"/>
    <mergeCell ref="R41:R42"/>
    <mergeCell ref="K50:K51"/>
    <mergeCell ref="P37:Q37"/>
    <mergeCell ref="P38:Q38"/>
    <mergeCell ref="P22:Q22"/>
    <mergeCell ref="P23:Q23"/>
    <mergeCell ref="P24:Q24"/>
    <mergeCell ref="P25:Q25"/>
    <mergeCell ref="P26:Q26"/>
    <mergeCell ref="K22:O22"/>
    <mergeCell ref="K23:O23"/>
    <mergeCell ref="K24:O24"/>
    <mergeCell ref="K25:O25"/>
    <mergeCell ref="K26:O26"/>
    <mergeCell ref="C49:J49"/>
    <mergeCell ref="C48:J48"/>
    <mergeCell ref="K36:O36"/>
    <mergeCell ref="B41:J41"/>
    <mergeCell ref="B42:J42"/>
    <mergeCell ref="K41:K42"/>
    <mergeCell ref="L41:L42"/>
    <mergeCell ref="M41:M42"/>
    <mergeCell ref="N41:N42"/>
    <mergeCell ref="O41:O42"/>
    <mergeCell ref="B11:C11"/>
    <mergeCell ref="D11:F11"/>
    <mergeCell ref="G11:I11"/>
    <mergeCell ref="J11:M11"/>
    <mergeCell ref="N11:R11"/>
    <mergeCell ref="C62:J62"/>
    <mergeCell ref="C63:J63"/>
    <mergeCell ref="B55:J55"/>
    <mergeCell ref="B56:J56"/>
    <mergeCell ref="C54:J54"/>
    <mergeCell ref="C57:J57"/>
    <mergeCell ref="C58:J58"/>
    <mergeCell ref="B50:J50"/>
    <mergeCell ref="B51:J51"/>
    <mergeCell ref="C52:J52"/>
    <mergeCell ref="C53:J53"/>
    <mergeCell ref="K17:R17"/>
    <mergeCell ref="P19:Q19"/>
    <mergeCell ref="K19:O19"/>
    <mergeCell ref="K20:O20"/>
    <mergeCell ref="K21:O21"/>
    <mergeCell ref="P20:Q20"/>
    <mergeCell ref="P21:Q21"/>
    <mergeCell ref="B60:J60"/>
    <mergeCell ref="C17:E17"/>
    <mergeCell ref="B16:R16"/>
    <mergeCell ref="G28:I28"/>
    <mergeCell ref="G33:G35"/>
    <mergeCell ref="K30:O30"/>
    <mergeCell ref="K31:O31"/>
    <mergeCell ref="K32:O32"/>
    <mergeCell ref="K33:O33"/>
    <mergeCell ref="K34:O34"/>
    <mergeCell ref="K35:O35"/>
    <mergeCell ref="K28:R28"/>
    <mergeCell ref="B64:J64"/>
    <mergeCell ref="B65:J65"/>
    <mergeCell ref="N64:N65"/>
    <mergeCell ref="O64:O65"/>
    <mergeCell ref="P64:P65"/>
    <mergeCell ref="Q64:Q65"/>
    <mergeCell ref="R64:R65"/>
    <mergeCell ref="K55:K56"/>
    <mergeCell ref="L55:L56"/>
    <mergeCell ref="M55:M56"/>
    <mergeCell ref="N55:N56"/>
    <mergeCell ref="O55:O56"/>
    <mergeCell ref="K60:K61"/>
    <mergeCell ref="L60:L61"/>
    <mergeCell ref="M60:M61"/>
    <mergeCell ref="N60:N61"/>
    <mergeCell ref="O60:O61"/>
    <mergeCell ref="P55:P56"/>
    <mergeCell ref="Q55:Q56"/>
    <mergeCell ref="R55:R56"/>
    <mergeCell ref="B61:J61"/>
    <mergeCell ref="C59:J59"/>
    <mergeCell ref="P7:Q7"/>
    <mergeCell ref="K7:O7"/>
    <mergeCell ref="K8:O8"/>
    <mergeCell ref="P8:Q8"/>
    <mergeCell ref="P60:P61"/>
    <mergeCell ref="Q60:Q61"/>
    <mergeCell ref="R60:R61"/>
    <mergeCell ref="K64:K65"/>
    <mergeCell ref="L64:L65"/>
    <mergeCell ref="M64:M65"/>
    <mergeCell ref="L50:L51"/>
    <mergeCell ref="M50:M51"/>
    <mergeCell ref="N50:N51"/>
    <mergeCell ref="O50:O51"/>
    <mergeCell ref="P50:P51"/>
    <mergeCell ref="Q50:Q51"/>
    <mergeCell ref="R50:R51"/>
    <mergeCell ref="B15:R15"/>
    <mergeCell ref="B13:R13"/>
    <mergeCell ref="B10:C10"/>
    <mergeCell ref="D10:F10"/>
    <mergeCell ref="G10:I10"/>
    <mergeCell ref="J10:M10"/>
    <mergeCell ref="N10:R10"/>
  </mergeCells>
  <pageMargins left="0.7" right="0.7" top="0.75" bottom="0.75" header="0.3" footer="0.3"/>
  <pageSetup scale="41" orientation="portrait" r:id="rId1"/>
  <colBreaks count="1" manualBreakCount="1">
    <brk id="18" max="7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26"/>
  <sheetViews>
    <sheetView topLeftCell="A2" zoomScale="120" zoomScaleNormal="120" workbookViewId="0">
      <selection activeCell="B12" sqref="B12"/>
    </sheetView>
  </sheetViews>
  <sheetFormatPr baseColWidth="10" defaultColWidth="11.375" defaultRowHeight="14.25"/>
  <cols>
    <col min="2" max="2" width="31.25" customWidth="1"/>
    <col min="3" max="3" width="18.75" customWidth="1"/>
  </cols>
  <sheetData>
    <row r="2" spans="2:5" ht="23.25" customHeight="1">
      <c r="B2" s="235" t="s">
        <v>166</v>
      </c>
      <c r="C2" s="235"/>
    </row>
    <row r="10" spans="2:5" ht="15">
      <c r="B10" s="52" t="s">
        <v>167</v>
      </c>
    </row>
    <row r="11" spans="2:5" ht="15">
      <c r="B11" s="51" t="s">
        <v>168</v>
      </c>
      <c r="C11" s="51" t="s">
        <v>169</v>
      </c>
    </row>
    <row r="12" spans="2:5" ht="30">
      <c r="B12" s="42" t="s">
        <v>170</v>
      </c>
      <c r="C12" s="43">
        <v>0</v>
      </c>
      <c r="D12" s="141" t="s">
        <v>171</v>
      </c>
    </row>
    <row r="13" spans="2:5" ht="75">
      <c r="B13" s="42" t="s">
        <v>172</v>
      </c>
      <c r="C13" s="44">
        <v>0</v>
      </c>
      <c r="D13" s="141" t="s">
        <v>173</v>
      </c>
    </row>
    <row r="14" spans="2:5" ht="45">
      <c r="B14" s="42" t="s">
        <v>174</v>
      </c>
      <c r="C14" s="42">
        <v>1.96</v>
      </c>
      <c r="E14" s="53"/>
    </row>
    <row r="15" spans="2:5" ht="75">
      <c r="B15" s="42" t="s">
        <v>175</v>
      </c>
      <c r="C15" s="44">
        <v>0.05</v>
      </c>
    </row>
    <row r="16" spans="2:5" ht="45">
      <c r="B16" s="42" t="s">
        <v>176</v>
      </c>
      <c r="C16" s="42">
        <v>0.5</v>
      </c>
    </row>
    <row r="17" spans="2:3" ht="15">
      <c r="B17" s="42" t="s">
        <v>177</v>
      </c>
      <c r="C17" s="42">
        <f>1-C16</f>
        <v>0.5</v>
      </c>
    </row>
    <row r="18" spans="2:3" ht="15">
      <c r="B18" s="45"/>
      <c r="C18" s="45"/>
    </row>
    <row r="19" spans="2:3" ht="30">
      <c r="B19" s="46" t="s">
        <v>178</v>
      </c>
      <c r="C19" s="138">
        <f>ROUND(((C14*C14*C12*C16*C17)/(((C12-1)*C13*C13)+(C14*C14*C16*C17)))*(1/(1-C15)),0)</f>
        <v>0</v>
      </c>
    </row>
    <row r="20" spans="2:3">
      <c r="B20" s="26"/>
      <c r="C20" s="26"/>
    </row>
    <row r="21" spans="2:3">
      <c r="B21" s="26"/>
      <c r="C21" s="26"/>
    </row>
    <row r="22" spans="2:3">
      <c r="B22" s="26"/>
      <c r="C22" s="139"/>
    </row>
    <row r="23" spans="2:3">
      <c r="B23" s="26"/>
      <c r="C23" s="139"/>
    </row>
    <row r="25" spans="2:3">
      <c r="C25" s="3"/>
    </row>
    <row r="26" spans="2:3">
      <c r="C26" s="3"/>
    </row>
  </sheetData>
  <mergeCells count="1">
    <mergeCell ref="B2:C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5"/>
  <sheetViews>
    <sheetView topLeftCell="A7" workbookViewId="0">
      <selection activeCell="C37" sqref="C37"/>
    </sheetView>
  </sheetViews>
  <sheetFormatPr baseColWidth="10" defaultColWidth="11.375" defaultRowHeight="14.25"/>
  <cols>
    <col min="2" max="2" width="53.25" customWidth="1"/>
    <col min="3" max="3" width="31" customWidth="1"/>
    <col min="4" max="4" width="19.625" customWidth="1"/>
  </cols>
  <sheetData>
    <row r="1" spans="1:4">
      <c r="A1" s="13"/>
      <c r="B1" s="13"/>
      <c r="C1" s="13"/>
      <c r="D1" s="13"/>
    </row>
    <row r="2" spans="1:4" ht="27.75" customHeight="1">
      <c r="A2" s="13"/>
      <c r="B2" s="236" t="s">
        <v>179</v>
      </c>
      <c r="C2" s="236"/>
      <c r="D2" s="13"/>
    </row>
    <row r="3" spans="1:4">
      <c r="A3" s="13"/>
      <c r="B3" s="13"/>
      <c r="C3" s="13"/>
      <c r="D3" s="13"/>
    </row>
    <row r="4" spans="1:4">
      <c r="A4" s="13"/>
      <c r="B4" s="13"/>
      <c r="C4" s="13"/>
      <c r="D4" s="13"/>
    </row>
    <row r="5" spans="1:4">
      <c r="A5" s="13"/>
      <c r="B5" s="13"/>
      <c r="C5" s="13"/>
      <c r="D5" s="13"/>
    </row>
    <row r="6" spans="1:4">
      <c r="A6" s="13"/>
      <c r="D6" s="13"/>
    </row>
    <row r="7" spans="1:4">
      <c r="A7" s="13"/>
      <c r="D7" s="13"/>
    </row>
    <row r="8" spans="1:4">
      <c r="A8" s="13"/>
      <c r="D8" s="13"/>
    </row>
    <row r="9" spans="1:4">
      <c r="A9" s="13"/>
      <c r="D9" s="13"/>
    </row>
    <row r="10" spans="1:4">
      <c r="A10" s="13"/>
      <c r="D10" s="13"/>
    </row>
    <row r="11" spans="1:4">
      <c r="A11" s="13"/>
      <c r="D11" s="13"/>
    </row>
    <row r="12" spans="1:4">
      <c r="A12" s="13"/>
      <c r="D12" s="13"/>
    </row>
    <row r="13" spans="1:4">
      <c r="A13" s="13"/>
      <c r="D13" s="13"/>
    </row>
    <row r="14" spans="1:4">
      <c r="A14" s="13"/>
      <c r="D14" s="13"/>
    </row>
    <row r="15" spans="1:4">
      <c r="A15" s="13"/>
      <c r="D15" s="13"/>
    </row>
    <row r="16" spans="1:4">
      <c r="A16" s="13"/>
      <c r="D16" s="13"/>
    </row>
    <row r="17" spans="1:4">
      <c r="A17" s="13"/>
      <c r="D17" s="13"/>
    </row>
    <row r="18" spans="1:4">
      <c r="A18" s="13"/>
      <c r="D18" s="13"/>
    </row>
    <row r="19" spans="1:4">
      <c r="A19" s="13"/>
      <c r="D19" s="13"/>
    </row>
    <row r="20" spans="1:4">
      <c r="A20" s="13"/>
      <c r="D20" s="13"/>
    </row>
    <row r="21" spans="1:4">
      <c r="A21" s="13"/>
      <c r="D21" s="13"/>
    </row>
    <row r="22" spans="1:4">
      <c r="A22" s="13"/>
      <c r="D22" s="13"/>
    </row>
    <row r="23" spans="1:4">
      <c r="A23" s="13"/>
      <c r="D23" s="13"/>
    </row>
    <row r="24" spans="1:4" ht="15" thickBot="1">
      <c r="A24" s="13"/>
      <c r="D24" s="13"/>
    </row>
    <row r="25" spans="1:4" ht="20.25" thickTop="1" thickBot="1">
      <c r="A25" s="13"/>
      <c r="B25" s="4" t="s">
        <v>180</v>
      </c>
      <c r="C25" s="4" t="s">
        <v>181</v>
      </c>
      <c r="D25" s="13"/>
    </row>
    <row r="26" spans="1:4" ht="19.5" thickTop="1">
      <c r="A26" s="13"/>
      <c r="B26" s="5" t="s">
        <v>182</v>
      </c>
      <c r="C26" s="6">
        <f>AVERAGE('Anexo 2'!T43:T49)/7</f>
        <v>0.65226090436174466</v>
      </c>
      <c r="D26" s="13"/>
    </row>
    <row r="27" spans="1:4" ht="18.75">
      <c r="A27" s="13"/>
      <c r="B27" s="7" t="s">
        <v>183</v>
      </c>
      <c r="C27" s="8">
        <f>AVERAGE('Anexo 2'!T52:T54)/7</f>
        <v>0.58591864418723461</v>
      </c>
      <c r="D27" s="13"/>
    </row>
    <row r="28" spans="1:4" ht="18.75">
      <c r="A28" s="13"/>
      <c r="B28" s="7" t="s">
        <v>184</v>
      </c>
      <c r="C28" s="8">
        <f>AVERAGE('Anexo 2'!T57:T59)/7</f>
        <v>0.68818638566537726</v>
      </c>
      <c r="D28" s="13"/>
    </row>
    <row r="29" spans="1:4" ht="18.75">
      <c r="A29" s="13"/>
      <c r="B29" s="7" t="s">
        <v>185</v>
      </c>
      <c r="C29" s="8">
        <f>AVERAGE('Anexo 2'!T62:T63)/7</f>
        <v>0.66199813258636786</v>
      </c>
      <c r="D29" s="13"/>
    </row>
    <row r="30" spans="1:4" ht="19.5" thickBot="1">
      <c r="A30" s="13"/>
      <c r="B30" s="9" t="s">
        <v>186</v>
      </c>
      <c r="C30" s="10">
        <f>AVERAGE('Anexo 2'!T66:T68)/7</f>
        <v>0.66466980105709939</v>
      </c>
      <c r="D30" s="13"/>
    </row>
    <row r="31" spans="1:4" ht="20.25" thickTop="1" thickBot="1">
      <c r="A31" s="13"/>
      <c r="B31" s="11" t="s">
        <v>187</v>
      </c>
      <c r="C31" s="12">
        <f>AVERAGE(C26:C30)</f>
        <v>0.65060677357156471</v>
      </c>
      <c r="D31" s="13"/>
    </row>
    <row r="32" spans="1:4" ht="15" thickTop="1">
      <c r="A32" s="13"/>
      <c r="B32" s="13"/>
      <c r="C32" s="13"/>
      <c r="D32" s="13"/>
    </row>
    <row r="33" spans="1:4">
      <c r="A33" s="13"/>
      <c r="B33" s="13"/>
      <c r="C33" s="13"/>
      <c r="D33" s="13"/>
    </row>
    <row r="34" spans="1:4">
      <c r="A34" s="13"/>
      <c r="B34" s="13"/>
      <c r="C34" s="13"/>
      <c r="D34" s="13"/>
    </row>
    <row r="35" spans="1:4">
      <c r="A35" s="13"/>
      <c r="B35" s="13"/>
      <c r="C35" s="13"/>
      <c r="D35" s="13"/>
    </row>
    <row r="36" spans="1:4">
      <c r="A36" s="13"/>
      <c r="B36" s="13"/>
      <c r="C36" s="13"/>
      <c r="D36" s="13"/>
    </row>
    <row r="37" spans="1:4">
      <c r="A37" s="13"/>
      <c r="B37" s="13"/>
      <c r="C37" s="13"/>
      <c r="D37" s="13"/>
    </row>
    <row r="38" spans="1:4">
      <c r="A38" s="13"/>
      <c r="B38" s="13"/>
      <c r="C38" s="13"/>
      <c r="D38" s="13"/>
    </row>
    <row r="39" spans="1:4">
      <c r="A39" s="13"/>
      <c r="B39" s="13"/>
      <c r="C39" s="13"/>
      <c r="D39" s="13"/>
    </row>
    <row r="40" spans="1:4">
      <c r="A40" s="13"/>
      <c r="B40" s="13"/>
      <c r="C40" s="13"/>
      <c r="D40" s="13"/>
    </row>
    <row r="41" spans="1:4">
      <c r="A41" s="13"/>
      <c r="B41" s="13"/>
      <c r="C41" s="13"/>
      <c r="D41" s="13"/>
    </row>
    <row r="42" spans="1:4">
      <c r="A42" s="13"/>
      <c r="B42" s="13"/>
      <c r="C42" s="13"/>
      <c r="D42" s="13"/>
    </row>
    <row r="43" spans="1:4">
      <c r="A43" s="13"/>
      <c r="B43" s="13"/>
      <c r="C43" s="13"/>
      <c r="D43" s="13"/>
    </row>
    <row r="44" spans="1:4">
      <c r="A44" s="13"/>
      <c r="B44" s="13"/>
      <c r="C44" s="13"/>
      <c r="D44" s="13"/>
    </row>
    <row r="45" spans="1:4">
      <c r="A45" s="13"/>
      <c r="B45" s="13"/>
      <c r="C45" s="13"/>
      <c r="D45" s="13"/>
    </row>
  </sheetData>
  <mergeCells count="1">
    <mergeCell ref="B2:C2"/>
  </mergeCells>
  <conditionalFormatting sqref="C26:C31">
    <cfRule type="cellIs" dxfId="5" priority="1" operator="greaterThanOrEqual">
      <formula>0.75</formula>
    </cfRule>
    <cfRule type="cellIs" dxfId="4" priority="2" operator="between">
      <formula>0.65</formula>
      <formula>0.74999</formula>
    </cfRule>
    <cfRule type="cellIs" dxfId="3" priority="3" operator="lessThan">
      <formula>0.65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0"/>
  <sheetViews>
    <sheetView tabSelected="1" zoomScale="90" zoomScaleNormal="90" workbookViewId="0">
      <selection activeCell="C6" sqref="C6"/>
    </sheetView>
  </sheetViews>
  <sheetFormatPr baseColWidth="10" defaultColWidth="11.375" defaultRowHeight="14.25"/>
  <cols>
    <col min="2" max="2" width="60.75" customWidth="1"/>
    <col min="3" max="3" width="22.25" customWidth="1"/>
  </cols>
  <sheetData>
    <row r="1" spans="1:5">
      <c r="A1" s="13"/>
      <c r="B1" s="237"/>
      <c r="C1" s="237"/>
      <c r="D1" s="13"/>
      <c r="E1" s="13"/>
    </row>
    <row r="2" spans="1:5" ht="33.75" customHeight="1">
      <c r="A2" s="13"/>
      <c r="B2" s="235" t="s">
        <v>188</v>
      </c>
      <c r="C2" s="235"/>
      <c r="D2" s="13"/>
      <c r="E2" s="13"/>
    </row>
    <row r="3" spans="1:5" ht="15" thickBot="1">
      <c r="A3" s="13"/>
      <c r="B3" s="13"/>
      <c r="C3" s="13"/>
      <c r="D3" s="13"/>
      <c r="E3" s="13"/>
    </row>
    <row r="4" spans="1:5" ht="18.75" thickTop="1" thickBot="1">
      <c r="A4" s="13"/>
      <c r="B4" s="27" t="s">
        <v>189</v>
      </c>
      <c r="C4" s="28" t="s">
        <v>190</v>
      </c>
      <c r="D4" s="13"/>
      <c r="E4" s="13"/>
    </row>
    <row r="5" spans="1:5" ht="18" thickTop="1">
      <c r="A5" s="13"/>
      <c r="B5" s="29" t="s">
        <v>191</v>
      </c>
      <c r="D5" s="13"/>
      <c r="E5" s="13"/>
    </row>
    <row r="6" spans="1:5" ht="17.25">
      <c r="A6" s="13"/>
      <c r="B6" s="30" t="s">
        <v>192</v>
      </c>
      <c r="C6" s="32">
        <f>+'Anexo 2'!T43/7</f>
        <v>0.5732959850606909</v>
      </c>
      <c r="D6" s="13"/>
      <c r="E6" s="13"/>
    </row>
    <row r="7" spans="1:5" ht="17.25">
      <c r="A7" s="13"/>
      <c r="B7" s="30" t="s">
        <v>193</v>
      </c>
      <c r="C7" s="31">
        <f>+'Anexo 2'!T44/7</f>
        <v>0.75350140056022408</v>
      </c>
      <c r="D7" s="13"/>
      <c r="E7" s="13"/>
    </row>
    <row r="8" spans="1:5" ht="17.25">
      <c r="A8" s="13"/>
      <c r="B8" s="30" t="s">
        <v>194</v>
      </c>
      <c r="C8" s="33">
        <f>+'Anexo 2'!T45/7</f>
        <v>0.56769374416433238</v>
      </c>
      <c r="D8" s="13"/>
      <c r="E8" s="13"/>
    </row>
    <row r="9" spans="1:5" ht="17.25">
      <c r="A9" s="13"/>
      <c r="B9" s="30" t="s">
        <v>195</v>
      </c>
      <c r="C9" s="33">
        <f>+'Anexo 2'!T46/7</f>
        <v>0.56582633053221287</v>
      </c>
      <c r="D9" s="13"/>
      <c r="E9" s="13"/>
    </row>
    <row r="10" spans="1:5" ht="17.25">
      <c r="A10" s="13"/>
      <c r="B10" s="30" t="s">
        <v>196</v>
      </c>
      <c r="C10" s="31">
        <f>+'Anexo 2'!T47/7</f>
        <v>0.83193277310924363</v>
      </c>
      <c r="D10" s="13"/>
      <c r="E10" s="13"/>
    </row>
    <row r="11" spans="1:5" ht="17.25">
      <c r="A11" s="13"/>
      <c r="B11" s="30" t="s">
        <v>197</v>
      </c>
      <c r="C11" s="31">
        <f>+'Anexo 2'!T48/7</f>
        <v>0.70308123249299725</v>
      </c>
      <c r="D11" s="13"/>
      <c r="E11" s="13"/>
    </row>
    <row r="12" spans="1:5" ht="17.25">
      <c r="A12" s="13"/>
      <c r="B12" s="30" t="s">
        <v>198</v>
      </c>
      <c r="C12" s="32">
        <f>+'Anexo 2'!T49/7</f>
        <v>0.57049486461251164</v>
      </c>
      <c r="D12" s="13"/>
      <c r="E12" s="13"/>
    </row>
    <row r="13" spans="1:5" ht="17.25">
      <c r="A13" s="13"/>
      <c r="B13" s="34" t="s">
        <v>199</v>
      </c>
      <c r="D13" s="13"/>
      <c r="E13" s="13"/>
    </row>
    <row r="14" spans="1:5" ht="17.25">
      <c r="A14" s="13"/>
      <c r="B14" s="40" t="s">
        <v>200</v>
      </c>
      <c r="C14" s="32">
        <f>+'Anexo 2'!T52/7</f>
        <v>0.54582210242587603</v>
      </c>
      <c r="D14" s="13"/>
      <c r="E14" s="13"/>
    </row>
    <row r="15" spans="1:5" ht="17.25">
      <c r="A15" s="13"/>
      <c r="B15" s="40" t="s">
        <v>201</v>
      </c>
      <c r="C15" s="32">
        <f>+'Anexo 2'!T53/7</f>
        <v>0.5956873315363882</v>
      </c>
      <c r="D15" s="13"/>
      <c r="E15" s="13"/>
    </row>
    <row r="16" spans="1:5" ht="17.25">
      <c r="A16" s="13"/>
      <c r="B16" s="41" t="s">
        <v>202</v>
      </c>
      <c r="C16" s="33">
        <f>+'Anexo 2'!T54/7</f>
        <v>0.6162464985994397</v>
      </c>
      <c r="D16" s="13"/>
      <c r="E16" s="13"/>
    </row>
    <row r="17" spans="1:5" ht="17.25">
      <c r="A17" s="13"/>
      <c r="B17" s="34" t="s">
        <v>203</v>
      </c>
      <c r="D17" s="13"/>
      <c r="E17" s="13"/>
    </row>
    <row r="18" spans="1:5" ht="17.25">
      <c r="A18" s="13"/>
      <c r="B18" s="40" t="s">
        <v>204</v>
      </c>
      <c r="C18" s="32">
        <f>'Anexo 2'!T57/7</f>
        <v>0.7020408163265307</v>
      </c>
      <c r="D18" s="13"/>
      <c r="E18" s="13"/>
    </row>
    <row r="19" spans="1:5" ht="17.25">
      <c r="A19" s="13"/>
      <c r="B19" s="40" t="s">
        <v>205</v>
      </c>
      <c r="C19" s="32">
        <f>'Anexo 2'!T58/7</f>
        <v>0.65850340136054419</v>
      </c>
      <c r="D19" s="13"/>
      <c r="E19" s="13"/>
    </row>
    <row r="20" spans="1:5" ht="17.25">
      <c r="A20" s="13"/>
      <c r="B20" s="40" t="s">
        <v>206</v>
      </c>
      <c r="C20" s="32">
        <f>'Anexo 2'!T59/7</f>
        <v>0.70401493930905701</v>
      </c>
      <c r="D20" s="13"/>
      <c r="E20" s="13"/>
    </row>
    <row r="21" spans="1:5" ht="17.25">
      <c r="A21" s="13"/>
      <c r="B21" s="34" t="s">
        <v>207</v>
      </c>
      <c r="D21" s="13"/>
      <c r="E21" s="13"/>
    </row>
    <row r="22" spans="1:5" ht="17.25">
      <c r="A22" s="13"/>
      <c r="B22" s="35" t="s">
        <v>208</v>
      </c>
      <c r="C22" s="32">
        <f>+'Anexo 2'!T62/7</f>
        <v>0.6591970121381886</v>
      </c>
      <c r="D22" s="13"/>
      <c r="E22" s="13"/>
    </row>
    <row r="23" spans="1:5" ht="17.25">
      <c r="A23" s="13"/>
      <c r="B23" s="35" t="s">
        <v>209</v>
      </c>
      <c r="C23" s="32">
        <f>+'Anexo 2'!T63/7</f>
        <v>0.66479925303454723</v>
      </c>
      <c r="D23" s="13"/>
      <c r="E23" s="13"/>
    </row>
    <row r="24" spans="1:5" ht="17.25">
      <c r="A24" s="13"/>
      <c r="B24" s="34" t="s">
        <v>210</v>
      </c>
      <c r="D24" s="13"/>
      <c r="E24" s="13"/>
    </row>
    <row r="25" spans="1:5" ht="17.25">
      <c r="A25" s="13"/>
      <c r="B25" s="35" t="s">
        <v>211</v>
      </c>
      <c r="C25" s="32">
        <f>+'Anexo 2'!T66/7</f>
        <v>0.64096080910240194</v>
      </c>
      <c r="D25" s="13"/>
      <c r="E25" s="13"/>
    </row>
    <row r="26" spans="1:5" ht="17.25">
      <c r="A26" s="13"/>
      <c r="B26" s="35" t="s">
        <v>212</v>
      </c>
      <c r="C26" s="32">
        <f>+'Anexo 2'!T67/7</f>
        <v>0.63969658659924156</v>
      </c>
      <c r="D26" s="13"/>
      <c r="E26" s="13"/>
    </row>
    <row r="27" spans="1:5" ht="18" thickBot="1">
      <c r="A27" s="13"/>
      <c r="B27" s="36" t="s">
        <v>213</v>
      </c>
      <c r="C27" s="37">
        <f>+'Anexo 2'!T68/7</f>
        <v>0.71335200746965455</v>
      </c>
      <c r="D27" s="13"/>
      <c r="E27" s="13"/>
    </row>
    <row r="28" spans="1:5" ht="22.5" thickTop="1" thickBot="1">
      <c r="A28" s="13"/>
      <c r="B28" s="38" t="s">
        <v>214</v>
      </c>
      <c r="C28" s="39">
        <f>+'Cálculo del indicador de SC'!C31</f>
        <v>0.65060677357156471</v>
      </c>
      <c r="D28" s="13"/>
      <c r="E28" s="13"/>
    </row>
    <row r="29" spans="1:5" ht="15" thickTop="1">
      <c r="A29" s="13"/>
      <c r="B29" s="13"/>
      <c r="C29" s="13"/>
      <c r="D29" s="13"/>
      <c r="E29" s="13"/>
    </row>
    <row r="30" spans="1:5">
      <c r="A30" s="13"/>
      <c r="B30" s="13"/>
      <c r="C30" s="13"/>
      <c r="D30" s="13"/>
      <c r="E30" s="13"/>
    </row>
    <row r="31" spans="1:5">
      <c r="A31" s="13"/>
      <c r="B31" s="13"/>
      <c r="C31" s="13"/>
      <c r="D31" s="13"/>
      <c r="E31" s="13"/>
    </row>
    <row r="32" spans="1:5">
      <c r="A32" s="13"/>
      <c r="B32" s="13"/>
      <c r="C32" s="13"/>
      <c r="D32" s="13"/>
      <c r="E32" s="13"/>
    </row>
    <row r="33" spans="1:5">
      <c r="A33" s="13"/>
      <c r="B33" s="13"/>
      <c r="C33" s="13"/>
      <c r="D33" s="13"/>
      <c r="E33" s="13"/>
    </row>
    <row r="34" spans="1:5">
      <c r="A34" s="13"/>
      <c r="B34" s="13"/>
      <c r="C34" s="13"/>
      <c r="D34" s="13"/>
      <c r="E34" s="13"/>
    </row>
    <row r="35" spans="1:5">
      <c r="A35" s="13"/>
      <c r="B35" s="13"/>
      <c r="C35" s="13"/>
      <c r="D35" s="13"/>
      <c r="E35" s="13"/>
    </row>
    <row r="36" spans="1:5">
      <c r="A36" s="13"/>
      <c r="B36" s="13"/>
      <c r="C36" s="13"/>
      <c r="D36" s="13"/>
      <c r="E36" s="13"/>
    </row>
    <row r="37" spans="1:5">
      <c r="A37" s="13"/>
      <c r="B37" s="13"/>
      <c r="C37" s="13"/>
      <c r="D37" s="13"/>
      <c r="E37" s="13"/>
    </row>
    <row r="38" spans="1:5">
      <c r="A38" s="13"/>
      <c r="B38" s="13"/>
      <c r="C38" s="13"/>
      <c r="D38" s="13"/>
      <c r="E38" s="13"/>
    </row>
    <row r="39" spans="1:5">
      <c r="A39" s="13"/>
      <c r="B39" s="13"/>
      <c r="C39" s="13"/>
      <c r="D39" s="13"/>
      <c r="E39" s="13"/>
    </row>
    <row r="40" spans="1:5">
      <c r="B40" s="13"/>
      <c r="C40" s="13"/>
      <c r="D40" s="13"/>
      <c r="E40" s="13"/>
    </row>
  </sheetData>
  <mergeCells count="2">
    <mergeCell ref="B1:C1"/>
    <mergeCell ref="B2:C2"/>
  </mergeCells>
  <conditionalFormatting sqref="C5:C28">
    <cfRule type="cellIs" dxfId="2" priority="2" operator="between">
      <formula>0.65</formula>
      <formula>0.749999</formula>
    </cfRule>
  </conditionalFormatting>
  <conditionalFormatting sqref="C6:C12 C14:C16 C18:C20 C22:C23 C25:C28">
    <cfRule type="cellIs" dxfId="1" priority="3" operator="lessThan">
      <formula>0.65</formula>
    </cfRule>
    <cfRule type="cellIs" priority="4" operator="lessThan">
      <formula>0.65</formula>
    </cfRule>
  </conditionalFormatting>
  <conditionalFormatting sqref="C6:C28">
    <cfRule type="cellIs" dxfId="0" priority="1" operator="greaterThanOrEqual">
      <formula>0.75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Anexo 1</vt:lpstr>
      <vt:lpstr>Base de datos encuesta</vt:lpstr>
      <vt:lpstr>Anexo 2</vt:lpstr>
      <vt:lpstr>Tamaño de muestra</vt:lpstr>
      <vt:lpstr>Cálculo del indicador de SC</vt:lpstr>
      <vt:lpstr>Tablero de control</vt:lpstr>
      <vt:lpstr>'Anexo 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 Ore</dc:creator>
  <cp:keywords/>
  <dc:description/>
  <cp:lastModifiedBy>Ruth Cubas</cp:lastModifiedBy>
  <cp:revision/>
  <dcterms:created xsi:type="dcterms:W3CDTF">2024-05-09T02:03:22Z</dcterms:created>
  <dcterms:modified xsi:type="dcterms:W3CDTF">2026-07-08T15:04:51Z</dcterms:modified>
  <cp:category/>
  <cp:contentStatus/>
</cp:coreProperties>
</file>